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Laboratorio\2013\5 IETS\17 Sebrae Boletim\8 Compendios estatisticos\NT 24\"/>
    </mc:Choice>
  </mc:AlternateContent>
  <bookViews>
    <workbookView xWindow="360" yWindow="75" windowWidth="17055" windowHeight="10830"/>
  </bookViews>
  <sheets>
    <sheet name="1. INDICADORES PME &gt;&gt;&gt;&gt;" sheetId="22" r:id="rId1"/>
    <sheet name="Tab1" sheetId="2" r:id="rId2"/>
    <sheet name="Tab2" sheetId="3" r:id="rId3"/>
    <sheet name="Tab3" sheetId="4" r:id="rId4"/>
    <sheet name="Tab4" sheetId="5" r:id="rId5"/>
    <sheet name="Tab5.1" sheetId="6" r:id="rId6"/>
    <sheet name="Tab5.2" sheetId="9" r:id="rId7"/>
    <sheet name="Tab5.3" sheetId="10" r:id="rId8"/>
    <sheet name="Tab5.4" sheetId="11" r:id="rId9"/>
    <sheet name="Tab5.5" sheetId="12" r:id="rId10"/>
    <sheet name="Tab5.6" sheetId="13" r:id="rId11"/>
    <sheet name="Tab5.7" sheetId="14" r:id="rId12"/>
    <sheet name="Tab6.1" sheetId="15" r:id="rId13"/>
    <sheet name="Tab6.2" sheetId="16" r:id="rId14"/>
    <sheet name="Tab6.3" sheetId="17" r:id="rId15"/>
    <sheet name="Tab6.4" sheetId="18" r:id="rId16"/>
    <sheet name="Tab6.5" sheetId="19" r:id="rId17"/>
    <sheet name="Tab6.6" sheetId="20" r:id="rId18"/>
    <sheet name="Tab6.7" sheetId="21" r:id="rId19"/>
    <sheet name="INDICADORES MEI &gt;&gt;&gt;&gt;" sheetId="35" r:id="rId20"/>
    <sheet name="MEI.1" sheetId="23" r:id="rId21"/>
    <sheet name="MEI.2" sheetId="24" r:id="rId22"/>
    <sheet name="MEI.3" sheetId="25" r:id="rId23"/>
    <sheet name="MEI.4" sheetId="26" r:id="rId24"/>
    <sheet name="MEI.5" sheetId="27" r:id="rId25"/>
    <sheet name="MEI.6" sheetId="28" r:id="rId26"/>
    <sheet name="Saídas &gt;&gt;&gt;&gt;" sheetId="29" r:id="rId27"/>
    <sheet name="Plan11" sheetId="30" r:id="rId28"/>
    <sheet name="Plan8" sheetId="31" r:id="rId29"/>
    <sheet name="Plan6" sheetId="32" r:id="rId30"/>
    <sheet name="Plan4" sheetId="33" r:id="rId31"/>
    <sheet name="Sheet1" sheetId="34" r:id="rId32"/>
    <sheet name="Plan3" sheetId="8" r:id="rId33"/>
    <sheet name="RESULTMED" sheetId="7" r:id="rId34"/>
    <sheet name="BASICA" sheetId="1" r:id="rId35"/>
  </sheets>
  <definedNames>
    <definedName name="BASICA">BASICA!$B$1:$P$74</definedName>
    <definedName name="RESULTMED">RESULTMED!$B$1:$P$98</definedName>
  </definedNames>
  <calcPr calcId="152511" concurrentCalc="0"/>
</workbook>
</file>

<file path=xl/calcChain.xml><?xml version="1.0" encoding="utf-8"?>
<calcChain xmlns="http://schemas.openxmlformats.org/spreadsheetml/2006/main">
  <c r="A2" i="34" l="1"/>
  <c r="A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A103" i="34"/>
  <c r="A104" i="34"/>
  <c r="A105" i="34"/>
  <c r="A106" i="34"/>
  <c r="A107" i="34"/>
  <c r="A108" i="34"/>
  <c r="A109" i="34"/>
  <c r="A110" i="34"/>
  <c r="A111" i="34"/>
  <c r="A112" i="34"/>
  <c r="A113" i="34"/>
  <c r="A114" i="34"/>
  <c r="A115" i="34"/>
  <c r="A116" i="34"/>
  <c r="A117" i="34"/>
  <c r="A118" i="34"/>
  <c r="A119" i="34"/>
  <c r="A120" i="34"/>
  <c r="A121" i="34"/>
  <c r="A122" i="34"/>
  <c r="A123" i="34"/>
  <c r="A124" i="34"/>
  <c r="A125" i="34"/>
  <c r="A126" i="34"/>
  <c r="A127" i="34"/>
  <c r="A128" i="34"/>
  <c r="A129" i="34"/>
  <c r="A130" i="34"/>
  <c r="A131" i="34"/>
  <c r="A132" i="34"/>
  <c r="A133" i="34"/>
  <c r="A134" i="34"/>
  <c r="A135" i="34"/>
  <c r="A136" i="34"/>
  <c r="A137" i="34"/>
  <c r="A138" i="34"/>
  <c r="A139" i="34"/>
  <c r="A140" i="34"/>
  <c r="A141" i="34"/>
  <c r="A142" i="34"/>
  <c r="A143" i="34"/>
  <c r="A144" i="34"/>
  <c r="A145" i="34"/>
  <c r="A146" i="34"/>
  <c r="A147" i="34"/>
  <c r="A148" i="34"/>
  <c r="A149" i="34"/>
  <c r="A150" i="34"/>
  <c r="A151" i="34"/>
  <c r="A152" i="34"/>
  <c r="A153" i="34"/>
  <c r="A154" i="34"/>
  <c r="A155" i="34"/>
  <c r="A156" i="34"/>
  <c r="A157" i="34"/>
  <c r="A158" i="34"/>
  <c r="A159" i="34"/>
  <c r="A160" i="34"/>
  <c r="A161" i="34"/>
  <c r="A162" i="34"/>
  <c r="A163" i="34"/>
  <c r="A164" i="34"/>
  <c r="A165" i="34"/>
  <c r="A166" i="34"/>
  <c r="A167" i="34"/>
  <c r="A168" i="34"/>
  <c r="A169" i="34"/>
  <c r="A170" i="34"/>
  <c r="A171" i="34"/>
  <c r="A172" i="34"/>
  <c r="A173" i="34"/>
  <c r="A174" i="34"/>
  <c r="A175" i="34"/>
  <c r="A176" i="34"/>
  <c r="A177" i="34"/>
  <c r="A178" i="34"/>
  <c r="A179" i="34"/>
  <c r="A180" i="34"/>
  <c r="A181" i="34"/>
  <c r="A182" i="34"/>
  <c r="A183" i="34"/>
  <c r="A184" i="34"/>
  <c r="A185" i="34"/>
  <c r="A186" i="34"/>
  <c r="A187" i="34"/>
  <c r="A188" i="34"/>
  <c r="A189" i="34"/>
  <c r="A190" i="34"/>
  <c r="A191" i="34"/>
  <c r="A192" i="34"/>
  <c r="A193" i="34"/>
  <c r="A194" i="34"/>
  <c r="A195" i="34"/>
  <c r="A196" i="34"/>
  <c r="A197" i="34"/>
  <c r="A198" i="34"/>
  <c r="A199" i="34"/>
  <c r="A200" i="34"/>
  <c r="A201" i="34"/>
  <c r="A202" i="34"/>
  <c r="A203" i="34"/>
  <c r="A204" i="34"/>
  <c r="A205" i="34"/>
  <c r="A206" i="34"/>
  <c r="A207" i="34"/>
  <c r="A208" i="34"/>
  <c r="A209" i="34"/>
  <c r="A210" i="34"/>
  <c r="A211" i="34"/>
  <c r="A212" i="34"/>
  <c r="A213" i="34"/>
  <c r="A214" i="34"/>
  <c r="A215" i="34"/>
  <c r="A216" i="34"/>
  <c r="A217" i="34"/>
  <c r="A218" i="34"/>
  <c r="A219" i="34"/>
  <c r="A220" i="34"/>
  <c r="A221" i="34"/>
  <c r="A222" i="34"/>
  <c r="A223" i="34"/>
  <c r="A224" i="34"/>
  <c r="A225" i="34"/>
  <c r="A226" i="34"/>
  <c r="A227" i="34"/>
  <c r="A228" i="34"/>
  <c r="A229" i="34"/>
  <c r="A230" i="34"/>
  <c r="A231" i="34"/>
  <c r="A232" i="34"/>
  <c r="A233" i="34"/>
  <c r="A234" i="34"/>
  <c r="A235" i="34"/>
  <c r="A236" i="34"/>
  <c r="A237" i="34"/>
  <c r="A238" i="34"/>
  <c r="A239" i="34"/>
  <c r="A240" i="34"/>
  <c r="A241" i="34"/>
  <c r="A242" i="34"/>
  <c r="A243" i="34"/>
  <c r="A244" i="34"/>
  <c r="A245" i="34"/>
  <c r="A246" i="34"/>
  <c r="A247" i="34"/>
  <c r="A248" i="34"/>
  <c r="A249" i="34"/>
  <c r="A250" i="34"/>
  <c r="A251" i="34"/>
  <c r="A252" i="34"/>
  <c r="A253" i="34"/>
  <c r="A254" i="34"/>
  <c r="A255" i="34"/>
  <c r="A256" i="34"/>
  <c r="A257" i="34"/>
  <c r="A258" i="34"/>
  <c r="A259" i="34"/>
  <c r="A260" i="34"/>
  <c r="A261" i="34"/>
  <c r="A262" i="34"/>
  <c r="C6" i="28"/>
  <c r="D6" i="28"/>
  <c r="C7" i="28"/>
  <c r="D7" i="28"/>
  <c r="C8" i="28"/>
  <c r="D8" i="28"/>
  <c r="C9" i="28"/>
  <c r="D9" i="28"/>
  <c r="C10" i="28"/>
  <c r="D10" i="28"/>
  <c r="C11" i="28"/>
  <c r="D11" i="28"/>
  <c r="C6" i="27"/>
  <c r="D6" i="27"/>
  <c r="C7" i="27"/>
  <c r="D7" i="27"/>
  <c r="C6" i="26"/>
  <c r="D6" i="26"/>
  <c r="C7" i="26"/>
  <c r="D7" i="26"/>
  <c r="C7" i="25"/>
  <c r="D7" i="25"/>
  <c r="C8" i="25"/>
  <c r="D8" i="25"/>
  <c r="C9" i="25"/>
  <c r="D9" i="25"/>
  <c r="C7" i="24"/>
  <c r="D7" i="24"/>
  <c r="F7" i="24"/>
  <c r="G7" i="24"/>
  <c r="C8" i="24"/>
  <c r="D8" i="24"/>
  <c r="F8" i="24"/>
  <c r="G8" i="24"/>
  <c r="C9" i="24"/>
  <c r="D9" i="24"/>
  <c r="F9" i="24"/>
  <c r="G9" i="24"/>
  <c r="C6" i="23"/>
  <c r="D6" i="23"/>
  <c r="E6" i="23"/>
  <c r="F6" i="23"/>
  <c r="G6" i="23"/>
  <c r="H6" i="23"/>
  <c r="I6" i="23"/>
  <c r="J6" i="23"/>
  <c r="K6" i="23"/>
  <c r="L6" i="23"/>
  <c r="C7" i="23"/>
  <c r="D7" i="23"/>
  <c r="E7" i="23"/>
  <c r="F7" i="23"/>
  <c r="G7" i="23"/>
  <c r="H7" i="23"/>
  <c r="I7" i="23"/>
  <c r="J7" i="23"/>
  <c r="K7" i="23"/>
  <c r="L7" i="23"/>
  <c r="P22" i="15"/>
  <c r="O22" i="15"/>
  <c r="N22" i="15"/>
  <c r="M22" i="15"/>
  <c r="L22" i="15"/>
  <c r="K22" i="15"/>
  <c r="J22" i="15"/>
  <c r="I22" i="15"/>
  <c r="H22" i="15"/>
  <c r="G22" i="15"/>
  <c r="F22" i="15"/>
  <c r="E22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P9" i="15"/>
  <c r="O9" i="15"/>
  <c r="N9" i="15"/>
  <c r="M9" i="15"/>
  <c r="L9" i="15"/>
  <c r="K9" i="15"/>
  <c r="J9" i="15"/>
  <c r="I9" i="15"/>
  <c r="H9" i="15"/>
  <c r="G9" i="15"/>
  <c r="F9" i="15"/>
  <c r="E9" i="15"/>
  <c r="P8" i="15"/>
  <c r="O8" i="15"/>
  <c r="N8" i="15"/>
  <c r="M8" i="15"/>
  <c r="L8" i="15"/>
  <c r="K8" i="15"/>
  <c r="J8" i="15"/>
  <c r="I8" i="15"/>
  <c r="H8" i="15"/>
  <c r="G8" i="15"/>
  <c r="F8" i="15"/>
  <c r="P22" i="16"/>
  <c r="O22" i="16"/>
  <c r="N22" i="16"/>
  <c r="M22" i="16"/>
  <c r="L22" i="16"/>
  <c r="K22" i="16"/>
  <c r="J22" i="16"/>
  <c r="I22" i="16"/>
  <c r="H22" i="16"/>
  <c r="G22" i="16"/>
  <c r="F22" i="16"/>
  <c r="E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P9" i="16"/>
  <c r="O9" i="16"/>
  <c r="N9" i="16"/>
  <c r="M9" i="16"/>
  <c r="L9" i="16"/>
  <c r="K9" i="16"/>
  <c r="J9" i="16"/>
  <c r="I9" i="16"/>
  <c r="H9" i="16"/>
  <c r="G9" i="16"/>
  <c r="F9" i="16"/>
  <c r="E9" i="16"/>
  <c r="P8" i="16"/>
  <c r="O8" i="16"/>
  <c r="N8" i="16"/>
  <c r="M8" i="16"/>
  <c r="L8" i="16"/>
  <c r="K8" i="16"/>
  <c r="J8" i="16"/>
  <c r="I8" i="16"/>
  <c r="H8" i="16"/>
  <c r="G8" i="16"/>
  <c r="F8" i="16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P9" i="17"/>
  <c r="O9" i="17"/>
  <c r="N9" i="17"/>
  <c r="M9" i="17"/>
  <c r="L9" i="17"/>
  <c r="K9" i="17"/>
  <c r="J9" i="17"/>
  <c r="I9" i="17"/>
  <c r="H9" i="17"/>
  <c r="G9" i="17"/>
  <c r="F9" i="17"/>
  <c r="E9" i="17"/>
  <c r="P8" i="17"/>
  <c r="O8" i="17"/>
  <c r="N8" i="17"/>
  <c r="M8" i="17"/>
  <c r="L8" i="17"/>
  <c r="K8" i="17"/>
  <c r="J8" i="17"/>
  <c r="I8" i="17"/>
  <c r="H8" i="17"/>
  <c r="G8" i="17"/>
  <c r="F8" i="17"/>
  <c r="P22" i="18"/>
  <c r="O22" i="18"/>
  <c r="N22" i="18"/>
  <c r="M22" i="18"/>
  <c r="L22" i="18"/>
  <c r="K22" i="18"/>
  <c r="J22" i="18"/>
  <c r="I22" i="18"/>
  <c r="H22" i="18"/>
  <c r="G22" i="18"/>
  <c r="F22" i="18"/>
  <c r="E22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P9" i="18"/>
  <c r="O9" i="18"/>
  <c r="N9" i="18"/>
  <c r="M9" i="18"/>
  <c r="L9" i="18"/>
  <c r="K9" i="18"/>
  <c r="J9" i="18"/>
  <c r="I9" i="18"/>
  <c r="H9" i="18"/>
  <c r="G9" i="18"/>
  <c r="F9" i="18"/>
  <c r="E9" i="18"/>
  <c r="P8" i="18"/>
  <c r="O8" i="18"/>
  <c r="N8" i="18"/>
  <c r="M8" i="18"/>
  <c r="L8" i="18"/>
  <c r="K8" i="18"/>
  <c r="J8" i="18"/>
  <c r="I8" i="18"/>
  <c r="H8" i="18"/>
  <c r="G8" i="18"/>
  <c r="F8" i="18"/>
  <c r="P22" i="19"/>
  <c r="O22" i="19"/>
  <c r="N22" i="19"/>
  <c r="M22" i="19"/>
  <c r="L22" i="19"/>
  <c r="K22" i="19"/>
  <c r="J22" i="19"/>
  <c r="I22" i="19"/>
  <c r="H22" i="19"/>
  <c r="G22" i="19"/>
  <c r="F22" i="19"/>
  <c r="E22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P9" i="19"/>
  <c r="O9" i="19"/>
  <c r="N9" i="19"/>
  <c r="M9" i="19"/>
  <c r="L9" i="19"/>
  <c r="K9" i="19"/>
  <c r="J9" i="19"/>
  <c r="I9" i="19"/>
  <c r="H9" i="19"/>
  <c r="G9" i="19"/>
  <c r="F9" i="19"/>
  <c r="E9" i="19"/>
  <c r="P8" i="19"/>
  <c r="O8" i="19"/>
  <c r="N8" i="19"/>
  <c r="M8" i="19"/>
  <c r="L8" i="19"/>
  <c r="K8" i="19"/>
  <c r="J8" i="19"/>
  <c r="I8" i="19"/>
  <c r="H8" i="19"/>
  <c r="G8" i="19"/>
  <c r="F8" i="19"/>
  <c r="P22" i="20"/>
  <c r="O22" i="20"/>
  <c r="N22" i="20"/>
  <c r="M22" i="20"/>
  <c r="L22" i="20"/>
  <c r="K22" i="20"/>
  <c r="J22" i="20"/>
  <c r="I22" i="20"/>
  <c r="H22" i="20"/>
  <c r="G22" i="20"/>
  <c r="F22" i="20"/>
  <c r="E22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P9" i="20"/>
  <c r="O9" i="20"/>
  <c r="N9" i="20"/>
  <c r="M9" i="20"/>
  <c r="L9" i="20"/>
  <c r="K9" i="20"/>
  <c r="J9" i="20"/>
  <c r="I9" i="20"/>
  <c r="H9" i="20"/>
  <c r="G9" i="20"/>
  <c r="F9" i="20"/>
  <c r="E9" i="20"/>
  <c r="P8" i="20"/>
  <c r="O8" i="20"/>
  <c r="N8" i="20"/>
  <c r="M8" i="20"/>
  <c r="L8" i="20"/>
  <c r="K8" i="20"/>
  <c r="J8" i="20"/>
  <c r="I8" i="20"/>
  <c r="H8" i="20"/>
  <c r="G8" i="20"/>
  <c r="F8" i="20"/>
  <c r="P22" i="21"/>
  <c r="O22" i="21"/>
  <c r="N22" i="21"/>
  <c r="M22" i="21"/>
  <c r="L22" i="21"/>
  <c r="K22" i="21"/>
  <c r="J22" i="21"/>
  <c r="I22" i="21"/>
  <c r="H22" i="21"/>
  <c r="G22" i="21"/>
  <c r="F22" i="21"/>
  <c r="E22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P9" i="21"/>
  <c r="O9" i="21"/>
  <c r="N9" i="21"/>
  <c r="M9" i="21"/>
  <c r="L9" i="21"/>
  <c r="K9" i="21"/>
  <c r="J9" i="21"/>
  <c r="I9" i="21"/>
  <c r="H9" i="21"/>
  <c r="G9" i="21"/>
  <c r="F9" i="21"/>
  <c r="E9" i="21"/>
  <c r="P8" i="21"/>
  <c r="O8" i="21"/>
  <c r="N8" i="21"/>
  <c r="M8" i="21"/>
  <c r="L8" i="21"/>
  <c r="K8" i="21"/>
  <c r="J8" i="21"/>
  <c r="I8" i="21"/>
  <c r="H8" i="21"/>
  <c r="G8" i="21"/>
  <c r="F8" i="21"/>
  <c r="E8" i="15"/>
  <c r="E8" i="16"/>
  <c r="E8" i="17"/>
  <c r="E8" i="18"/>
  <c r="E8" i="19"/>
  <c r="E8" i="20"/>
  <c r="E8" i="2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C4" i="15"/>
  <c r="C4" i="16"/>
  <c r="C4" i="17"/>
  <c r="C4" i="18"/>
  <c r="C4" i="19"/>
  <c r="C4" i="20"/>
  <c r="C4" i="21"/>
  <c r="B2" i="21"/>
  <c r="B2" i="20"/>
  <c r="B2" i="19"/>
  <c r="B2" i="18"/>
  <c r="B2" i="17"/>
  <c r="B2" i="16"/>
  <c r="B2" i="15"/>
  <c r="P8" i="6"/>
  <c r="O8" i="6"/>
  <c r="N8" i="6"/>
  <c r="M8" i="6"/>
  <c r="L8" i="6"/>
  <c r="K8" i="6"/>
  <c r="J8" i="6"/>
  <c r="I8" i="6"/>
  <c r="H8" i="6"/>
  <c r="G8" i="6"/>
  <c r="F8" i="6"/>
  <c r="E8" i="6"/>
  <c r="P8" i="9"/>
  <c r="O8" i="9"/>
  <c r="N8" i="9"/>
  <c r="M8" i="9"/>
  <c r="L8" i="9"/>
  <c r="K8" i="9"/>
  <c r="J8" i="9"/>
  <c r="I8" i="9"/>
  <c r="H8" i="9"/>
  <c r="G8" i="9"/>
  <c r="F8" i="9"/>
  <c r="E8" i="9"/>
  <c r="P8" i="10"/>
  <c r="O8" i="10"/>
  <c r="N8" i="10"/>
  <c r="M8" i="10"/>
  <c r="L8" i="10"/>
  <c r="K8" i="10"/>
  <c r="J8" i="10"/>
  <c r="I8" i="10"/>
  <c r="H8" i="10"/>
  <c r="G8" i="10"/>
  <c r="F8" i="10"/>
  <c r="E8" i="10"/>
  <c r="P8" i="11"/>
  <c r="O8" i="11"/>
  <c r="N8" i="11"/>
  <c r="M8" i="11"/>
  <c r="L8" i="11"/>
  <c r="K8" i="11"/>
  <c r="J8" i="11"/>
  <c r="I8" i="11"/>
  <c r="H8" i="11"/>
  <c r="G8" i="11"/>
  <c r="F8" i="11"/>
  <c r="E8" i="11"/>
  <c r="P8" i="12"/>
  <c r="O8" i="12"/>
  <c r="N8" i="12"/>
  <c r="M8" i="12"/>
  <c r="L8" i="12"/>
  <c r="K8" i="12"/>
  <c r="J8" i="12"/>
  <c r="I8" i="12"/>
  <c r="H8" i="12"/>
  <c r="G8" i="12"/>
  <c r="F8" i="12"/>
  <c r="E8" i="12"/>
  <c r="P8" i="13"/>
  <c r="O8" i="13"/>
  <c r="N8" i="13"/>
  <c r="M8" i="13"/>
  <c r="L8" i="13"/>
  <c r="K8" i="13"/>
  <c r="J8" i="13"/>
  <c r="I8" i="13"/>
  <c r="H8" i="13"/>
  <c r="G8" i="13"/>
  <c r="F8" i="13"/>
  <c r="E8" i="13"/>
  <c r="P8" i="14"/>
  <c r="O8" i="14"/>
  <c r="N8" i="14"/>
  <c r="M8" i="14"/>
  <c r="L8" i="14"/>
  <c r="K8" i="14"/>
  <c r="J8" i="14"/>
  <c r="I8" i="14"/>
  <c r="H8" i="14"/>
  <c r="G8" i="14"/>
  <c r="F8" i="14"/>
  <c r="E8" i="14"/>
  <c r="B2" i="14"/>
  <c r="C4" i="14"/>
  <c r="B2" i="13"/>
  <c r="C4" i="13"/>
  <c r="B2" i="12"/>
  <c r="C4" i="12"/>
  <c r="B2" i="11"/>
  <c r="C4" i="11"/>
  <c r="B2" i="10"/>
  <c r="C4" i="10"/>
  <c r="B2" i="9"/>
  <c r="C4" i="9"/>
  <c r="B2" i="6"/>
  <c r="C4" i="6"/>
  <c r="F9" i="6"/>
  <c r="N18" i="11"/>
  <c r="N12" i="6"/>
  <c r="N17" i="6"/>
  <c r="J22" i="6"/>
  <c r="K15" i="9"/>
  <c r="G20" i="9"/>
  <c r="N11" i="10"/>
  <c r="K22" i="10"/>
  <c r="P10" i="9"/>
  <c r="H10" i="9"/>
  <c r="L10" i="10"/>
  <c r="P10" i="11"/>
  <c r="H10" i="11"/>
  <c r="L10" i="12"/>
  <c r="P10" i="13"/>
  <c r="H10" i="13"/>
  <c r="L10" i="14"/>
  <c r="P10" i="6"/>
  <c r="H10" i="6"/>
  <c r="G10" i="11"/>
  <c r="G10" i="6"/>
  <c r="J10" i="12"/>
  <c r="M10" i="9"/>
  <c r="E10" i="9"/>
  <c r="I10" i="10"/>
  <c r="M10" i="11"/>
  <c r="E10" i="11"/>
  <c r="I10" i="12"/>
  <c r="M10" i="13"/>
  <c r="E10" i="13"/>
  <c r="I10" i="14"/>
  <c r="M10" i="6"/>
  <c r="E10" i="6"/>
  <c r="O10" i="13"/>
  <c r="F10" i="9"/>
  <c r="F10" i="13"/>
  <c r="L10" i="9"/>
  <c r="P10" i="10"/>
  <c r="H10" i="10"/>
  <c r="L10" i="11"/>
  <c r="P10" i="12"/>
  <c r="H10" i="12"/>
  <c r="L10" i="13"/>
  <c r="P10" i="14"/>
  <c r="H10" i="14"/>
  <c r="L10" i="6"/>
  <c r="K10" i="10"/>
  <c r="K10" i="14"/>
  <c r="J10" i="10"/>
  <c r="N10" i="6"/>
  <c r="K10" i="9"/>
  <c r="O10" i="10"/>
  <c r="G10" i="10"/>
  <c r="K10" i="11"/>
  <c r="O10" i="12"/>
  <c r="G10" i="12"/>
  <c r="K10" i="13"/>
  <c r="O10" i="14"/>
  <c r="G10" i="14"/>
  <c r="K10" i="6"/>
  <c r="G10" i="9"/>
  <c r="G10" i="13"/>
  <c r="N10" i="11"/>
  <c r="J10" i="14"/>
  <c r="J10" i="9"/>
  <c r="N10" i="10"/>
  <c r="F10" i="10"/>
  <c r="J10" i="11"/>
  <c r="N10" i="12"/>
  <c r="F10" i="12"/>
  <c r="J10" i="13"/>
  <c r="N10" i="14"/>
  <c r="F10" i="14"/>
  <c r="J10" i="6"/>
  <c r="O10" i="9"/>
  <c r="K10" i="12"/>
  <c r="N10" i="9"/>
  <c r="N10" i="13"/>
  <c r="I10" i="9"/>
  <c r="M10" i="10"/>
  <c r="E10" i="10"/>
  <c r="I10" i="11"/>
  <c r="M10" i="12"/>
  <c r="E10" i="12"/>
  <c r="I10" i="13"/>
  <c r="M10" i="14"/>
  <c r="E10" i="14"/>
  <c r="I10" i="6"/>
  <c r="O10" i="11"/>
  <c r="O10" i="6"/>
  <c r="F10" i="11"/>
  <c r="F10" i="6"/>
  <c r="P22" i="14"/>
  <c r="H22" i="14"/>
  <c r="L21" i="14"/>
  <c r="P20" i="14"/>
  <c r="H20" i="14"/>
  <c r="L19" i="14"/>
  <c r="P18" i="14"/>
  <c r="H18" i="14"/>
  <c r="L17" i="14"/>
  <c r="P16" i="14"/>
  <c r="H16" i="14"/>
  <c r="L15" i="14"/>
  <c r="P13" i="14"/>
  <c r="H13" i="14"/>
  <c r="L12" i="14"/>
  <c r="P11" i="14"/>
  <c r="H11" i="14"/>
  <c r="L9" i="14"/>
  <c r="J22" i="13"/>
  <c r="N21" i="13"/>
  <c r="F21" i="13"/>
  <c r="J20" i="13"/>
  <c r="N19" i="13"/>
  <c r="F19" i="13"/>
  <c r="J18" i="13"/>
  <c r="N17" i="13"/>
  <c r="F17" i="13"/>
  <c r="J16" i="13"/>
  <c r="N15" i="13"/>
  <c r="F15" i="13"/>
  <c r="J13" i="13"/>
  <c r="N12" i="13"/>
  <c r="F12" i="13"/>
  <c r="J11" i="13"/>
  <c r="N9" i="13"/>
  <c r="F9" i="13"/>
  <c r="L22" i="12"/>
  <c r="P21" i="12"/>
  <c r="H21" i="12"/>
  <c r="L20" i="12"/>
  <c r="P19" i="12"/>
  <c r="H19" i="12"/>
  <c r="L18" i="12"/>
  <c r="P17" i="12"/>
  <c r="H17" i="12"/>
  <c r="L16" i="12"/>
  <c r="P15" i="12"/>
  <c r="H15" i="12"/>
  <c r="L13" i="12"/>
  <c r="P12" i="12"/>
  <c r="H12" i="12"/>
  <c r="L11" i="12"/>
  <c r="P9" i="12"/>
  <c r="H9" i="12"/>
  <c r="M22" i="11"/>
  <c r="E22" i="11"/>
  <c r="I21" i="11"/>
  <c r="M20" i="11"/>
  <c r="E20" i="11"/>
  <c r="I19" i="11"/>
  <c r="M18" i="11"/>
  <c r="E18" i="11"/>
  <c r="I17" i="11"/>
  <c r="M16" i="11"/>
  <c r="E16" i="11"/>
  <c r="I15" i="11"/>
  <c r="M13" i="11"/>
  <c r="E13" i="11"/>
  <c r="I12" i="11"/>
  <c r="M11" i="11"/>
  <c r="E11" i="11"/>
  <c r="I9" i="11"/>
  <c r="N22" i="10"/>
  <c r="F22" i="10"/>
  <c r="J21" i="10"/>
  <c r="N20" i="10"/>
  <c r="F20" i="10"/>
  <c r="J19" i="10"/>
  <c r="N18" i="10"/>
  <c r="F18" i="10"/>
  <c r="J17" i="10"/>
  <c r="N16" i="10"/>
  <c r="F16" i="10"/>
  <c r="O22" i="14"/>
  <c r="G22" i="14"/>
  <c r="K21" i="14"/>
  <c r="O20" i="14"/>
  <c r="G20" i="14"/>
  <c r="K19" i="14"/>
  <c r="O18" i="14"/>
  <c r="G18" i="14"/>
  <c r="K17" i="14"/>
  <c r="O16" i="14"/>
  <c r="G16" i="14"/>
  <c r="K15" i="14"/>
  <c r="O13" i="14"/>
  <c r="G13" i="14"/>
  <c r="K12" i="14"/>
  <c r="O11" i="14"/>
  <c r="G11" i="14"/>
  <c r="K9" i="14"/>
  <c r="I22" i="13"/>
  <c r="M21" i="13"/>
  <c r="E21" i="13"/>
  <c r="I20" i="13"/>
  <c r="M19" i="13"/>
  <c r="E19" i="13"/>
  <c r="I18" i="13"/>
  <c r="M17" i="13"/>
  <c r="E17" i="13"/>
  <c r="I16" i="13"/>
  <c r="M15" i="13"/>
  <c r="E15" i="13"/>
  <c r="I13" i="13"/>
  <c r="M12" i="13"/>
  <c r="E12" i="13"/>
  <c r="I11" i="13"/>
  <c r="M9" i="13"/>
  <c r="E9" i="13"/>
  <c r="K22" i="12"/>
  <c r="O21" i="12"/>
  <c r="G21" i="12"/>
  <c r="K20" i="12"/>
  <c r="O19" i="12"/>
  <c r="G19" i="12"/>
  <c r="K18" i="12"/>
  <c r="O17" i="12"/>
  <c r="G17" i="12"/>
  <c r="K16" i="12"/>
  <c r="O15" i="12"/>
  <c r="G15" i="12"/>
  <c r="K13" i="12"/>
  <c r="O12" i="12"/>
  <c r="G12" i="12"/>
  <c r="K11" i="12"/>
  <c r="O9" i="12"/>
  <c r="G9" i="12"/>
  <c r="L22" i="11"/>
  <c r="P21" i="11"/>
  <c r="H21" i="11"/>
  <c r="L20" i="11"/>
  <c r="P19" i="11"/>
  <c r="H19" i="11"/>
  <c r="L18" i="11"/>
  <c r="P17" i="11"/>
  <c r="H17" i="11"/>
  <c r="L16" i="11"/>
  <c r="P15" i="11"/>
  <c r="H15" i="11"/>
  <c r="L13" i="11"/>
  <c r="P12" i="11"/>
  <c r="H12" i="11"/>
  <c r="L11" i="11"/>
  <c r="P9" i="11"/>
  <c r="H9" i="11"/>
  <c r="M22" i="10"/>
  <c r="E22" i="10"/>
  <c r="I21" i="10"/>
  <c r="M20" i="10"/>
  <c r="E20" i="10"/>
  <c r="I19" i="10"/>
  <c r="M18" i="10"/>
  <c r="E18" i="10"/>
  <c r="I17" i="10"/>
  <c r="M16" i="10"/>
  <c r="E16" i="10"/>
  <c r="I15" i="10"/>
  <c r="M13" i="10"/>
  <c r="N22" i="14"/>
  <c r="F22" i="14"/>
  <c r="J21" i="14"/>
  <c r="N20" i="14"/>
  <c r="F20" i="14"/>
  <c r="J19" i="14"/>
  <c r="N18" i="14"/>
  <c r="F18" i="14"/>
  <c r="J17" i="14"/>
  <c r="N16" i="14"/>
  <c r="F16" i="14"/>
  <c r="J15" i="14"/>
  <c r="N13" i="14"/>
  <c r="F13" i="14"/>
  <c r="J12" i="14"/>
  <c r="N11" i="14"/>
  <c r="F11" i="14"/>
  <c r="J9" i="14"/>
  <c r="P22" i="13"/>
  <c r="H22" i="13"/>
  <c r="L21" i="13"/>
  <c r="P20" i="13"/>
  <c r="H20" i="13"/>
  <c r="L19" i="13"/>
  <c r="P18" i="13"/>
  <c r="H18" i="13"/>
  <c r="L17" i="13"/>
  <c r="P16" i="13"/>
  <c r="H16" i="13"/>
  <c r="L15" i="13"/>
  <c r="P13" i="13"/>
  <c r="H13" i="13"/>
  <c r="L12" i="13"/>
  <c r="P11" i="13"/>
  <c r="H11" i="13"/>
  <c r="L9" i="13"/>
  <c r="J22" i="12"/>
  <c r="N21" i="12"/>
  <c r="F21" i="12"/>
  <c r="J20" i="12"/>
  <c r="N19" i="12"/>
  <c r="F19" i="12"/>
  <c r="J18" i="12"/>
  <c r="N17" i="12"/>
  <c r="F17" i="12"/>
  <c r="J16" i="12"/>
  <c r="N15" i="12"/>
  <c r="F15" i="12"/>
  <c r="J13" i="12"/>
  <c r="N12" i="12"/>
  <c r="F12" i="12"/>
  <c r="J11" i="12"/>
  <c r="N9" i="12"/>
  <c r="F9" i="12"/>
  <c r="K22" i="11"/>
  <c r="O21" i="11"/>
  <c r="G21" i="11"/>
  <c r="K20" i="11"/>
  <c r="O19" i="11"/>
  <c r="G19" i="11"/>
  <c r="K18" i="11"/>
  <c r="O17" i="11"/>
  <c r="G17" i="11"/>
  <c r="K16" i="11"/>
  <c r="O15" i="11"/>
  <c r="G15" i="11"/>
  <c r="K13" i="11"/>
  <c r="O12" i="11"/>
  <c r="G12" i="11"/>
  <c r="K11" i="11"/>
  <c r="O9" i="11"/>
  <c r="G9" i="11"/>
  <c r="L22" i="10"/>
  <c r="P21" i="10"/>
  <c r="H21" i="10"/>
  <c r="L20" i="10"/>
  <c r="P19" i="10"/>
  <c r="H19" i="10"/>
  <c r="L18" i="10"/>
  <c r="P17" i="10"/>
  <c r="M22" i="14"/>
  <c r="E22" i="14"/>
  <c r="I21" i="14"/>
  <c r="M20" i="14"/>
  <c r="E20" i="14"/>
  <c r="I19" i="14"/>
  <c r="M18" i="14"/>
  <c r="E18" i="14"/>
  <c r="I17" i="14"/>
  <c r="M16" i="14"/>
  <c r="E16" i="14"/>
  <c r="I15" i="14"/>
  <c r="M13" i="14"/>
  <c r="E13" i="14"/>
  <c r="I12" i="14"/>
  <c r="M11" i="14"/>
  <c r="E11" i="14"/>
  <c r="I9" i="14"/>
  <c r="O22" i="13"/>
  <c r="G22" i="13"/>
  <c r="K21" i="13"/>
  <c r="O20" i="13"/>
  <c r="G20" i="13"/>
  <c r="K19" i="13"/>
  <c r="O18" i="13"/>
  <c r="G18" i="13"/>
  <c r="K17" i="13"/>
  <c r="O16" i="13"/>
  <c r="G16" i="13"/>
  <c r="K15" i="13"/>
  <c r="O13" i="13"/>
  <c r="G13" i="13"/>
  <c r="K12" i="13"/>
  <c r="O11" i="13"/>
  <c r="G11" i="13"/>
  <c r="K9" i="13"/>
  <c r="I22" i="12"/>
  <c r="M21" i="12"/>
  <c r="E21" i="12"/>
  <c r="I20" i="12"/>
  <c r="M19" i="12"/>
  <c r="E19" i="12"/>
  <c r="I18" i="12"/>
  <c r="M17" i="12"/>
  <c r="E17" i="12"/>
  <c r="I16" i="12"/>
  <c r="M15" i="12"/>
  <c r="E15" i="12"/>
  <c r="I13" i="12"/>
  <c r="M12" i="12"/>
  <c r="E12" i="12"/>
  <c r="I11" i="12"/>
  <c r="M9" i="12"/>
  <c r="E9" i="12"/>
  <c r="J22" i="11"/>
  <c r="N21" i="11"/>
  <c r="F21" i="11"/>
  <c r="J20" i="11"/>
  <c r="N19" i="11"/>
  <c r="F19" i="11"/>
  <c r="J18" i="11"/>
  <c r="N17" i="11"/>
  <c r="F17" i="11"/>
  <c r="J16" i="11"/>
  <c r="N15" i="11"/>
  <c r="F15" i="11"/>
  <c r="L22" i="14"/>
  <c r="P21" i="14"/>
  <c r="H21" i="14"/>
  <c r="L20" i="14"/>
  <c r="P19" i="14"/>
  <c r="H19" i="14"/>
  <c r="L18" i="14"/>
  <c r="P17" i="14"/>
  <c r="H17" i="14"/>
  <c r="L16" i="14"/>
  <c r="P15" i="14"/>
  <c r="H15" i="14"/>
  <c r="L13" i="14"/>
  <c r="P12" i="14"/>
  <c r="H12" i="14"/>
  <c r="L11" i="14"/>
  <c r="P9" i="14"/>
  <c r="H9" i="14"/>
  <c r="N22" i="13"/>
  <c r="F22" i="13"/>
  <c r="J21" i="13"/>
  <c r="N20" i="13"/>
  <c r="F20" i="13"/>
  <c r="J19" i="13"/>
  <c r="N18" i="13"/>
  <c r="F18" i="13"/>
  <c r="J17" i="13"/>
  <c r="N16" i="13"/>
  <c r="F16" i="13"/>
  <c r="J15" i="13"/>
  <c r="N13" i="13"/>
  <c r="F13" i="13"/>
  <c r="J12" i="13"/>
  <c r="N11" i="13"/>
  <c r="F11" i="13"/>
  <c r="J9" i="13"/>
  <c r="P22" i="12"/>
  <c r="H22" i="12"/>
  <c r="L21" i="12"/>
  <c r="P20" i="12"/>
  <c r="H20" i="12"/>
  <c r="L19" i="12"/>
  <c r="P18" i="12"/>
  <c r="H18" i="12"/>
  <c r="L17" i="12"/>
  <c r="P16" i="12"/>
  <c r="H16" i="12"/>
  <c r="L15" i="12"/>
  <c r="P13" i="12"/>
  <c r="H13" i="12"/>
  <c r="L12" i="12"/>
  <c r="P11" i="12"/>
  <c r="H11" i="12"/>
  <c r="L9" i="12"/>
  <c r="I22" i="11"/>
  <c r="M21" i="11"/>
  <c r="E21" i="11"/>
  <c r="I20" i="11"/>
  <c r="M19" i="11"/>
  <c r="E19" i="11"/>
  <c r="I18" i="11"/>
  <c r="M17" i="11"/>
  <c r="E17" i="11"/>
  <c r="I16" i="11"/>
  <c r="M15" i="11"/>
  <c r="E15" i="11"/>
  <c r="I13" i="11"/>
  <c r="M12" i="11"/>
  <c r="E12" i="11"/>
  <c r="I11" i="11"/>
  <c r="M9" i="11"/>
  <c r="E9" i="11"/>
  <c r="J22" i="10"/>
  <c r="N21" i="10"/>
  <c r="F21" i="10"/>
  <c r="J20" i="10"/>
  <c r="N19" i="10"/>
  <c r="F19" i="10"/>
  <c r="J18" i="10"/>
  <c r="N17" i="10"/>
  <c r="F17" i="10"/>
  <c r="J16" i="10"/>
  <c r="N15" i="10"/>
  <c r="F15" i="10"/>
  <c r="K22" i="14"/>
  <c r="O21" i="14"/>
  <c r="G21" i="14"/>
  <c r="K20" i="14"/>
  <c r="O19" i="14"/>
  <c r="G19" i="14"/>
  <c r="K18" i="14"/>
  <c r="O17" i="14"/>
  <c r="G17" i="14"/>
  <c r="K16" i="14"/>
  <c r="O15" i="14"/>
  <c r="G15" i="14"/>
  <c r="K13" i="14"/>
  <c r="O12" i="14"/>
  <c r="G12" i="14"/>
  <c r="K11" i="14"/>
  <c r="O9" i="14"/>
  <c r="G9" i="14"/>
  <c r="M22" i="13"/>
  <c r="E22" i="13"/>
  <c r="I21" i="13"/>
  <c r="M20" i="13"/>
  <c r="E20" i="13"/>
  <c r="I19" i="13"/>
  <c r="M18" i="13"/>
  <c r="E18" i="13"/>
  <c r="I17" i="13"/>
  <c r="M16" i="13"/>
  <c r="E16" i="13"/>
  <c r="I15" i="13"/>
  <c r="M13" i="13"/>
  <c r="E13" i="13"/>
  <c r="I12" i="13"/>
  <c r="M11" i="13"/>
  <c r="E11" i="13"/>
  <c r="I9" i="13"/>
  <c r="O22" i="12"/>
  <c r="G22" i="12"/>
  <c r="K21" i="12"/>
  <c r="O20" i="12"/>
  <c r="G20" i="12"/>
  <c r="K19" i="12"/>
  <c r="O18" i="12"/>
  <c r="G18" i="12"/>
  <c r="K17" i="12"/>
  <c r="O16" i="12"/>
  <c r="G16" i="12"/>
  <c r="K15" i="12"/>
  <c r="O13" i="12"/>
  <c r="G13" i="12"/>
  <c r="K12" i="12"/>
  <c r="O11" i="12"/>
  <c r="G11" i="12"/>
  <c r="K9" i="12"/>
  <c r="P22" i="11"/>
  <c r="H22" i="11"/>
  <c r="L21" i="11"/>
  <c r="P20" i="11"/>
  <c r="H20" i="11"/>
  <c r="L19" i="11"/>
  <c r="P18" i="11"/>
  <c r="H18" i="11"/>
  <c r="L17" i="11"/>
  <c r="P16" i="11"/>
  <c r="H16" i="11"/>
  <c r="L15" i="11"/>
  <c r="P13" i="11"/>
  <c r="H13" i="11"/>
  <c r="L12" i="11"/>
  <c r="P11" i="11"/>
  <c r="H11" i="11"/>
  <c r="L9" i="11"/>
  <c r="I22" i="10"/>
  <c r="M21" i="10"/>
  <c r="E21" i="10"/>
  <c r="I20" i="10"/>
  <c r="M19" i="10"/>
  <c r="E19" i="10"/>
  <c r="I18" i="10"/>
  <c r="M17" i="10"/>
  <c r="E17" i="10"/>
  <c r="I16" i="10"/>
  <c r="M15" i="10"/>
  <c r="E15" i="10"/>
  <c r="I22" i="14"/>
  <c r="M21" i="14"/>
  <c r="E21" i="14"/>
  <c r="I20" i="14"/>
  <c r="M19" i="14"/>
  <c r="E19" i="14"/>
  <c r="I18" i="14"/>
  <c r="M17" i="14"/>
  <c r="E17" i="14"/>
  <c r="I16" i="14"/>
  <c r="M15" i="14"/>
  <c r="E15" i="14"/>
  <c r="I13" i="14"/>
  <c r="M12" i="14"/>
  <c r="E12" i="14"/>
  <c r="I11" i="14"/>
  <c r="E9" i="6"/>
  <c r="M9" i="6"/>
  <c r="I11" i="6"/>
  <c r="E12" i="6"/>
  <c r="M12" i="6"/>
  <c r="I13" i="6"/>
  <c r="E15" i="6"/>
  <c r="M15" i="6"/>
  <c r="I16" i="6"/>
  <c r="E17" i="6"/>
  <c r="M17" i="6"/>
  <c r="I18" i="6"/>
  <c r="E19" i="6"/>
  <c r="M19" i="6"/>
  <c r="I20" i="6"/>
  <c r="E21" i="6"/>
  <c r="M21" i="6"/>
  <c r="I22" i="6"/>
  <c r="J9" i="9"/>
  <c r="F11" i="9"/>
  <c r="N11" i="9"/>
  <c r="J12" i="9"/>
  <c r="F13" i="9"/>
  <c r="N13" i="9"/>
  <c r="J15" i="9"/>
  <c r="F16" i="9"/>
  <c r="N16" i="9"/>
  <c r="J17" i="9"/>
  <c r="F18" i="9"/>
  <c r="N18" i="9"/>
  <c r="J19" i="9"/>
  <c r="F20" i="9"/>
  <c r="N20" i="9"/>
  <c r="J21" i="9"/>
  <c r="F22" i="9"/>
  <c r="N22" i="9"/>
  <c r="I9" i="10"/>
  <c r="E11" i="10"/>
  <c r="M11" i="10"/>
  <c r="I12" i="10"/>
  <c r="E13" i="10"/>
  <c r="N13" i="10"/>
  <c r="O15" i="10"/>
  <c r="G17" i="10"/>
  <c r="O18" i="10"/>
  <c r="K20" i="10"/>
  <c r="H22" i="10"/>
  <c r="N9" i="11"/>
  <c r="K12" i="11"/>
  <c r="K15" i="11"/>
  <c r="G18" i="11"/>
  <c r="O20" i="11"/>
  <c r="I9" i="12"/>
  <c r="E13" i="12"/>
  <c r="M16" i="12"/>
  <c r="I19" i="12"/>
  <c r="E22" i="12"/>
  <c r="O9" i="13"/>
  <c r="K13" i="13"/>
  <c r="G17" i="13"/>
  <c r="O19" i="13"/>
  <c r="K22" i="13"/>
  <c r="J11" i="14"/>
  <c r="N17" i="14"/>
  <c r="F15" i="6"/>
  <c r="J20" i="6"/>
  <c r="K12" i="9"/>
  <c r="K17" i="9"/>
  <c r="O22" i="9"/>
  <c r="P15" i="10"/>
  <c r="N12" i="11"/>
  <c r="F13" i="12"/>
  <c r="N16" i="12"/>
  <c r="L22" i="13"/>
  <c r="F12" i="14"/>
  <c r="G9" i="6"/>
  <c r="O9" i="6"/>
  <c r="K11" i="6"/>
  <c r="G12" i="6"/>
  <c r="O12" i="6"/>
  <c r="K13" i="6"/>
  <c r="G15" i="6"/>
  <c r="O15" i="6"/>
  <c r="K16" i="6"/>
  <c r="G17" i="6"/>
  <c r="O17" i="6"/>
  <c r="K18" i="6"/>
  <c r="G19" i="6"/>
  <c r="O19" i="6"/>
  <c r="K20" i="6"/>
  <c r="G21" i="6"/>
  <c r="O21" i="6"/>
  <c r="K22" i="6"/>
  <c r="L9" i="9"/>
  <c r="H11" i="9"/>
  <c r="P11" i="9"/>
  <c r="L12" i="9"/>
  <c r="H13" i="9"/>
  <c r="P13" i="9"/>
  <c r="L15" i="9"/>
  <c r="H16" i="9"/>
  <c r="P16" i="9"/>
  <c r="L17" i="9"/>
  <c r="H18" i="9"/>
  <c r="P18" i="9"/>
  <c r="L19" i="9"/>
  <c r="H20" i="9"/>
  <c r="P20" i="9"/>
  <c r="L21" i="9"/>
  <c r="H22" i="9"/>
  <c r="P22" i="9"/>
  <c r="K9" i="10"/>
  <c r="G11" i="10"/>
  <c r="O11" i="10"/>
  <c r="K12" i="10"/>
  <c r="G13" i="10"/>
  <c r="P13" i="10"/>
  <c r="G16" i="10"/>
  <c r="K17" i="10"/>
  <c r="G19" i="10"/>
  <c r="P20" i="10"/>
  <c r="O22" i="10"/>
  <c r="G11" i="11"/>
  <c r="F13" i="11"/>
  <c r="G16" i="11"/>
  <c r="O18" i="11"/>
  <c r="K21" i="11"/>
  <c r="E11" i="12"/>
  <c r="M13" i="12"/>
  <c r="I17" i="12"/>
  <c r="E20" i="12"/>
  <c r="M22" i="12"/>
  <c r="K11" i="13"/>
  <c r="G15" i="13"/>
  <c r="O17" i="13"/>
  <c r="K20" i="13"/>
  <c r="N12" i="14"/>
  <c r="F19" i="14"/>
  <c r="N15" i="6"/>
  <c r="N19" i="6"/>
  <c r="O11" i="9"/>
  <c r="G18" i="9"/>
  <c r="G22" i="9"/>
  <c r="F13" i="10"/>
  <c r="F11" i="11"/>
  <c r="J9" i="12"/>
  <c r="J19" i="12"/>
  <c r="P19" i="13"/>
  <c r="J18" i="14"/>
  <c r="H9" i="6"/>
  <c r="P9" i="6"/>
  <c r="L11" i="6"/>
  <c r="H12" i="6"/>
  <c r="P12" i="6"/>
  <c r="L13" i="6"/>
  <c r="H15" i="6"/>
  <c r="P15" i="6"/>
  <c r="L16" i="6"/>
  <c r="H17" i="6"/>
  <c r="P17" i="6"/>
  <c r="L18" i="6"/>
  <c r="H19" i="6"/>
  <c r="P19" i="6"/>
  <c r="L20" i="6"/>
  <c r="H21" i="6"/>
  <c r="P21" i="6"/>
  <c r="L22" i="6"/>
  <c r="E9" i="9"/>
  <c r="M9" i="9"/>
  <c r="I11" i="9"/>
  <c r="E12" i="9"/>
  <c r="M12" i="9"/>
  <c r="I13" i="9"/>
  <c r="E15" i="9"/>
  <c r="M15" i="9"/>
  <c r="I16" i="9"/>
  <c r="E17" i="9"/>
  <c r="M17" i="9"/>
  <c r="I18" i="9"/>
  <c r="E19" i="9"/>
  <c r="M19" i="9"/>
  <c r="I20" i="9"/>
  <c r="E21" i="9"/>
  <c r="M21" i="9"/>
  <c r="I22" i="9"/>
  <c r="L9" i="10"/>
  <c r="H11" i="10"/>
  <c r="P11" i="10"/>
  <c r="L12" i="10"/>
  <c r="H13" i="10"/>
  <c r="G15" i="10"/>
  <c r="H16" i="10"/>
  <c r="L17" i="10"/>
  <c r="K19" i="10"/>
  <c r="G21" i="10"/>
  <c r="P22" i="10"/>
  <c r="J11" i="11"/>
  <c r="G13" i="11"/>
  <c r="N16" i="11"/>
  <c r="J19" i="11"/>
  <c r="F22" i="11"/>
  <c r="F11" i="12"/>
  <c r="N13" i="12"/>
  <c r="J17" i="12"/>
  <c r="F20" i="12"/>
  <c r="N22" i="12"/>
  <c r="L11" i="13"/>
  <c r="H15" i="13"/>
  <c r="P17" i="13"/>
  <c r="L20" i="13"/>
  <c r="J13" i="14"/>
  <c r="N19" i="14"/>
  <c r="F12" i="6"/>
  <c r="J18" i="6"/>
  <c r="K9" i="9"/>
  <c r="G16" i="9"/>
  <c r="O20" i="9"/>
  <c r="J12" i="10"/>
  <c r="O20" i="10"/>
  <c r="P9" i="13"/>
  <c r="I9" i="6"/>
  <c r="E11" i="6"/>
  <c r="M11" i="6"/>
  <c r="I12" i="6"/>
  <c r="E13" i="6"/>
  <c r="M13" i="6"/>
  <c r="I15" i="6"/>
  <c r="E16" i="6"/>
  <c r="M16" i="6"/>
  <c r="I17" i="6"/>
  <c r="E18" i="6"/>
  <c r="M18" i="6"/>
  <c r="I19" i="6"/>
  <c r="E20" i="6"/>
  <c r="M20" i="6"/>
  <c r="I21" i="6"/>
  <c r="E22" i="6"/>
  <c r="M22" i="6"/>
  <c r="F9" i="9"/>
  <c r="N9" i="9"/>
  <c r="J11" i="9"/>
  <c r="F12" i="9"/>
  <c r="N12" i="9"/>
  <c r="J13" i="9"/>
  <c r="F15" i="9"/>
  <c r="N15" i="9"/>
  <c r="J16" i="9"/>
  <c r="F17" i="9"/>
  <c r="N17" i="9"/>
  <c r="J18" i="9"/>
  <c r="F19" i="9"/>
  <c r="N19" i="9"/>
  <c r="J20" i="9"/>
  <c r="F21" i="9"/>
  <c r="N21" i="9"/>
  <c r="J22" i="9"/>
  <c r="E9" i="10"/>
  <c r="M9" i="10"/>
  <c r="I11" i="10"/>
  <c r="E12" i="10"/>
  <c r="M12" i="10"/>
  <c r="I13" i="10"/>
  <c r="H15" i="10"/>
  <c r="K16" i="10"/>
  <c r="O17" i="10"/>
  <c r="L19" i="10"/>
  <c r="K21" i="10"/>
  <c r="N11" i="11"/>
  <c r="J13" i="11"/>
  <c r="O16" i="11"/>
  <c r="K19" i="11"/>
  <c r="G22" i="11"/>
  <c r="M11" i="12"/>
  <c r="I15" i="12"/>
  <c r="E18" i="12"/>
  <c r="M20" i="12"/>
  <c r="G12" i="13"/>
  <c r="O15" i="13"/>
  <c r="K18" i="13"/>
  <c r="G21" i="13"/>
  <c r="E9" i="14"/>
  <c r="F15" i="14"/>
  <c r="J20" i="14"/>
  <c r="J13" i="6"/>
  <c r="F19" i="6"/>
  <c r="G11" i="9"/>
  <c r="O16" i="9"/>
  <c r="K21" i="9"/>
  <c r="O13" i="10"/>
  <c r="F16" i="11"/>
  <c r="L13" i="13"/>
  <c r="J9" i="6"/>
  <c r="F11" i="6"/>
  <c r="N11" i="6"/>
  <c r="J12" i="6"/>
  <c r="F13" i="6"/>
  <c r="N13" i="6"/>
  <c r="J15" i="6"/>
  <c r="F16" i="6"/>
  <c r="N16" i="6"/>
  <c r="J17" i="6"/>
  <c r="F18" i="6"/>
  <c r="N18" i="6"/>
  <c r="J19" i="6"/>
  <c r="F20" i="6"/>
  <c r="N20" i="6"/>
  <c r="J21" i="6"/>
  <c r="F22" i="6"/>
  <c r="N22" i="6"/>
  <c r="G9" i="9"/>
  <c r="O9" i="9"/>
  <c r="K11" i="9"/>
  <c r="G12" i="9"/>
  <c r="O12" i="9"/>
  <c r="K13" i="9"/>
  <c r="G15" i="9"/>
  <c r="O15" i="9"/>
  <c r="K16" i="9"/>
  <c r="G17" i="9"/>
  <c r="O17" i="9"/>
  <c r="K18" i="9"/>
  <c r="G19" i="9"/>
  <c r="O19" i="9"/>
  <c r="K20" i="9"/>
  <c r="G21" i="9"/>
  <c r="O21" i="9"/>
  <c r="K22" i="9"/>
  <c r="F9" i="10"/>
  <c r="N9" i="10"/>
  <c r="J11" i="10"/>
  <c r="F12" i="10"/>
  <c r="N12" i="10"/>
  <c r="J13" i="10"/>
  <c r="J15" i="10"/>
  <c r="L16" i="10"/>
  <c r="G18" i="10"/>
  <c r="O19" i="10"/>
  <c r="L21" i="10"/>
  <c r="F9" i="11"/>
  <c r="O11" i="11"/>
  <c r="N13" i="11"/>
  <c r="J17" i="11"/>
  <c r="F20" i="11"/>
  <c r="N22" i="11"/>
  <c r="N11" i="12"/>
  <c r="J15" i="12"/>
  <c r="F18" i="12"/>
  <c r="N20" i="12"/>
  <c r="H12" i="13"/>
  <c r="P15" i="13"/>
  <c r="L18" i="13"/>
  <c r="H21" i="13"/>
  <c r="F9" i="14"/>
  <c r="N15" i="14"/>
  <c r="F21" i="14"/>
  <c r="J11" i="6"/>
  <c r="F17" i="6"/>
  <c r="F21" i="6"/>
  <c r="O13" i="9"/>
  <c r="O18" i="9"/>
  <c r="F11" i="10"/>
  <c r="H17" i="10"/>
  <c r="J21" i="11"/>
  <c r="F22" i="12"/>
  <c r="K9" i="6"/>
  <c r="G11" i="6"/>
  <c r="O11" i="6"/>
  <c r="K12" i="6"/>
  <c r="G13" i="6"/>
  <c r="O13" i="6"/>
  <c r="K15" i="6"/>
  <c r="G16" i="6"/>
  <c r="O16" i="6"/>
  <c r="K17" i="6"/>
  <c r="G18" i="6"/>
  <c r="O18" i="6"/>
  <c r="K19" i="6"/>
  <c r="G20" i="6"/>
  <c r="O20" i="6"/>
  <c r="K21" i="6"/>
  <c r="G22" i="6"/>
  <c r="O22" i="6"/>
  <c r="H9" i="9"/>
  <c r="P9" i="9"/>
  <c r="L11" i="9"/>
  <c r="H12" i="9"/>
  <c r="P12" i="9"/>
  <c r="L13" i="9"/>
  <c r="H15" i="9"/>
  <c r="P15" i="9"/>
  <c r="L16" i="9"/>
  <c r="H17" i="9"/>
  <c r="P17" i="9"/>
  <c r="L18" i="9"/>
  <c r="H19" i="9"/>
  <c r="P19" i="9"/>
  <c r="L20" i="9"/>
  <c r="H21" i="9"/>
  <c r="P21" i="9"/>
  <c r="L22" i="9"/>
  <c r="G9" i="10"/>
  <c r="O9" i="10"/>
  <c r="K11" i="10"/>
  <c r="G12" i="10"/>
  <c r="O12" i="10"/>
  <c r="K13" i="10"/>
  <c r="K15" i="10"/>
  <c r="O16" i="10"/>
  <c r="H18" i="10"/>
  <c r="G20" i="10"/>
  <c r="O21" i="10"/>
  <c r="J9" i="11"/>
  <c r="F12" i="11"/>
  <c r="O13" i="11"/>
  <c r="K17" i="11"/>
  <c r="G20" i="11"/>
  <c r="O22" i="11"/>
  <c r="I12" i="12"/>
  <c r="E16" i="12"/>
  <c r="M18" i="12"/>
  <c r="I21" i="12"/>
  <c r="G9" i="13"/>
  <c r="O12" i="13"/>
  <c r="K16" i="13"/>
  <c r="G19" i="13"/>
  <c r="O21" i="13"/>
  <c r="M9" i="14"/>
  <c r="J16" i="14"/>
  <c r="N21" i="14"/>
  <c r="N9" i="6"/>
  <c r="J16" i="6"/>
  <c r="N21" i="6"/>
  <c r="G13" i="9"/>
  <c r="K19" i="9"/>
  <c r="J9" i="10"/>
  <c r="P18" i="10"/>
  <c r="H17" i="13"/>
  <c r="L9" i="6"/>
  <c r="H11" i="6"/>
  <c r="P11" i="6"/>
  <c r="L12" i="6"/>
  <c r="H13" i="6"/>
  <c r="P13" i="6"/>
  <c r="L15" i="6"/>
  <c r="H16" i="6"/>
  <c r="P16" i="6"/>
  <c r="L17" i="6"/>
  <c r="H18" i="6"/>
  <c r="P18" i="6"/>
  <c r="L19" i="6"/>
  <c r="H20" i="6"/>
  <c r="P20" i="6"/>
  <c r="L21" i="6"/>
  <c r="H22" i="6"/>
  <c r="P22" i="6"/>
  <c r="I9" i="9"/>
  <c r="E11" i="9"/>
  <c r="M11" i="9"/>
  <c r="I12" i="9"/>
  <c r="E13" i="9"/>
  <c r="M13" i="9"/>
  <c r="I15" i="9"/>
  <c r="E16" i="9"/>
  <c r="M16" i="9"/>
  <c r="I17" i="9"/>
  <c r="E18" i="9"/>
  <c r="M18" i="9"/>
  <c r="I19" i="9"/>
  <c r="E20" i="9"/>
  <c r="M20" i="9"/>
  <c r="I21" i="9"/>
  <c r="E22" i="9"/>
  <c r="M22" i="9"/>
  <c r="H9" i="10"/>
  <c r="P9" i="10"/>
  <c r="L11" i="10"/>
  <c r="H12" i="10"/>
  <c r="P12" i="10"/>
  <c r="L13" i="10"/>
  <c r="L15" i="10"/>
  <c r="P16" i="10"/>
  <c r="K18" i="10"/>
  <c r="H20" i="10"/>
  <c r="G22" i="10"/>
  <c r="K9" i="11"/>
  <c r="J12" i="11"/>
  <c r="J15" i="11"/>
  <c r="F18" i="11"/>
  <c r="N20" i="11"/>
  <c r="J12" i="12"/>
  <c r="F16" i="12"/>
  <c r="N18" i="12"/>
  <c r="J21" i="12"/>
  <c r="H9" i="13"/>
  <c r="P12" i="13"/>
  <c r="L16" i="13"/>
  <c r="H19" i="13"/>
  <c r="P21" i="13"/>
  <c r="N9" i="14"/>
  <c r="F17" i="14"/>
  <c r="J22" i="14"/>
  <c r="A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" i="1"/>
  <c r="O13" i="5"/>
  <c r="D8" i="2"/>
  <c r="M13" i="5"/>
  <c r="J9" i="2"/>
  <c r="J9" i="3"/>
  <c r="J11" i="2"/>
  <c r="J11" i="3"/>
  <c r="J13" i="2"/>
  <c r="J13" i="3"/>
  <c r="I7" i="4"/>
  <c r="I9" i="4"/>
  <c r="I11" i="4"/>
  <c r="I13" i="4"/>
  <c r="I8" i="5"/>
  <c r="I10" i="5"/>
  <c r="E13" i="5"/>
  <c r="I8" i="2"/>
  <c r="I8" i="3"/>
  <c r="E9" i="2"/>
  <c r="E9" i="3"/>
  <c r="M9" i="2"/>
  <c r="M9" i="3"/>
  <c r="I10" i="2"/>
  <c r="I10" i="3"/>
  <c r="E11" i="2"/>
  <c r="E11" i="3"/>
  <c r="M11" i="2"/>
  <c r="M11" i="3"/>
  <c r="I12" i="2"/>
  <c r="I12" i="3"/>
  <c r="E13" i="2"/>
  <c r="E13" i="3"/>
  <c r="M13" i="2"/>
  <c r="M13" i="3"/>
  <c r="I7" i="2"/>
  <c r="I7" i="3"/>
  <c r="D7" i="4"/>
  <c r="L7" i="4"/>
  <c r="H8" i="4"/>
  <c r="D9" i="4"/>
  <c r="L9" i="4"/>
  <c r="H10" i="4"/>
  <c r="D11" i="4"/>
  <c r="L11" i="4"/>
  <c r="H12" i="4"/>
  <c r="D13" i="4"/>
  <c r="L13" i="4"/>
  <c r="H7" i="5"/>
  <c r="D8" i="5"/>
  <c r="L8" i="5"/>
  <c r="H9" i="5"/>
  <c r="D10" i="5"/>
  <c r="L10" i="5"/>
  <c r="H11" i="5"/>
  <c r="D12" i="5"/>
  <c r="L12" i="5"/>
  <c r="H13" i="5"/>
  <c r="F9" i="2"/>
  <c r="F9" i="3"/>
  <c r="F11" i="2"/>
  <c r="F11" i="3"/>
  <c r="F13" i="2"/>
  <c r="F13" i="3"/>
  <c r="E7" i="4"/>
  <c r="E9" i="4"/>
  <c r="I10" i="4"/>
  <c r="I12" i="4"/>
  <c r="I7" i="5"/>
  <c r="I9" i="5"/>
  <c r="I11" i="5"/>
  <c r="M12" i="5"/>
  <c r="K8" i="2"/>
  <c r="K8" i="3"/>
  <c r="G9" i="2"/>
  <c r="G9" i="3"/>
  <c r="O9" i="2"/>
  <c r="O9" i="3"/>
  <c r="K10" i="2"/>
  <c r="K10" i="3"/>
  <c r="G11" i="2"/>
  <c r="G11" i="3"/>
  <c r="O11" i="2"/>
  <c r="O11" i="3"/>
  <c r="K12" i="2"/>
  <c r="K12" i="3"/>
  <c r="G13" i="2"/>
  <c r="G13" i="3"/>
  <c r="O13" i="2"/>
  <c r="O13" i="3"/>
  <c r="K7" i="2"/>
  <c r="K7" i="3"/>
  <c r="F7" i="4"/>
  <c r="N7" i="4"/>
  <c r="J8" i="4"/>
  <c r="F9" i="4"/>
  <c r="N9" i="4"/>
  <c r="J10" i="4"/>
  <c r="F11" i="4"/>
  <c r="N11" i="4"/>
  <c r="J12" i="4"/>
  <c r="F13" i="4"/>
  <c r="N13" i="4"/>
  <c r="J7" i="5"/>
  <c r="F8" i="5"/>
  <c r="N8" i="5"/>
  <c r="J9" i="5"/>
  <c r="F10" i="5"/>
  <c r="N10" i="5"/>
  <c r="J11" i="5"/>
  <c r="F12" i="5"/>
  <c r="N12" i="5"/>
  <c r="J13" i="5"/>
  <c r="N9" i="2"/>
  <c r="N9" i="3"/>
  <c r="N11" i="2"/>
  <c r="N11" i="3"/>
  <c r="N13" i="2"/>
  <c r="N13" i="3"/>
  <c r="I8" i="4"/>
  <c r="E11" i="4"/>
  <c r="E13" i="4"/>
  <c r="E8" i="5"/>
  <c r="E10" i="5"/>
  <c r="I13" i="5"/>
  <c r="D8" i="3"/>
  <c r="L8" i="2"/>
  <c r="L8" i="3"/>
  <c r="H9" i="2"/>
  <c r="H9" i="3"/>
  <c r="D10" i="2"/>
  <c r="D10" i="3"/>
  <c r="L10" i="2"/>
  <c r="L10" i="3"/>
  <c r="H11" i="2"/>
  <c r="H11" i="3"/>
  <c r="D12" i="2"/>
  <c r="D12" i="3"/>
  <c r="L12" i="2"/>
  <c r="L12" i="3"/>
  <c r="H13" i="2"/>
  <c r="H13" i="3"/>
  <c r="D7" i="2"/>
  <c r="D7" i="3"/>
  <c r="L7" i="2"/>
  <c r="L7" i="3"/>
  <c r="G7" i="4"/>
  <c r="O7" i="4"/>
  <c r="K8" i="4"/>
  <c r="G9" i="4"/>
  <c r="O9" i="4"/>
  <c r="K10" i="4"/>
  <c r="G11" i="4"/>
  <c r="O11" i="4"/>
  <c r="K12" i="4"/>
  <c r="G13" i="4"/>
  <c r="O13" i="4"/>
  <c r="K7" i="5"/>
  <c r="G8" i="5"/>
  <c r="O8" i="5"/>
  <c r="K9" i="5"/>
  <c r="G10" i="5"/>
  <c r="O10" i="5"/>
  <c r="K11" i="5"/>
  <c r="G12" i="5"/>
  <c r="O12" i="5"/>
  <c r="K13" i="5"/>
  <c r="J8" i="2"/>
  <c r="J8" i="3"/>
  <c r="J10" i="2"/>
  <c r="J10" i="3"/>
  <c r="J12" i="2"/>
  <c r="J12" i="3"/>
  <c r="J7" i="2"/>
  <c r="J7" i="3"/>
  <c r="M7" i="4"/>
  <c r="M9" i="4"/>
  <c r="M11" i="4"/>
  <c r="M13" i="4"/>
  <c r="M8" i="5"/>
  <c r="M10" i="5"/>
  <c r="E12" i="5"/>
  <c r="E8" i="2"/>
  <c r="E8" i="3"/>
  <c r="M8" i="2"/>
  <c r="M8" i="3"/>
  <c r="I9" i="2"/>
  <c r="I9" i="3"/>
  <c r="E10" i="2"/>
  <c r="E10" i="3"/>
  <c r="M10" i="2"/>
  <c r="M10" i="3"/>
  <c r="I11" i="2"/>
  <c r="I11" i="3"/>
  <c r="E12" i="2"/>
  <c r="E12" i="3"/>
  <c r="M12" i="2"/>
  <c r="M12" i="3"/>
  <c r="I13" i="2"/>
  <c r="I13" i="3"/>
  <c r="E7" i="2"/>
  <c r="E7" i="3"/>
  <c r="M7" i="2"/>
  <c r="M7" i="3"/>
  <c r="H7" i="4"/>
  <c r="D8" i="4"/>
  <c r="L8" i="4"/>
  <c r="H9" i="4"/>
  <c r="D10" i="4"/>
  <c r="L10" i="4"/>
  <c r="H11" i="4"/>
  <c r="D12" i="4"/>
  <c r="L12" i="4"/>
  <c r="H13" i="4"/>
  <c r="D7" i="5"/>
  <c r="L7" i="5"/>
  <c r="H8" i="5"/>
  <c r="D9" i="5"/>
  <c r="L9" i="5"/>
  <c r="H10" i="5"/>
  <c r="D11" i="5"/>
  <c r="L11" i="5"/>
  <c r="H12" i="5"/>
  <c r="D13" i="5"/>
  <c r="L13" i="5"/>
  <c r="N8" i="2"/>
  <c r="N8" i="3"/>
  <c r="N10" i="2"/>
  <c r="N10" i="3"/>
  <c r="N12" i="2"/>
  <c r="N12" i="3"/>
  <c r="N7" i="2"/>
  <c r="N7" i="3"/>
  <c r="M8" i="4"/>
  <c r="M10" i="4"/>
  <c r="M12" i="4"/>
  <c r="M7" i="5"/>
  <c r="M9" i="5"/>
  <c r="M11" i="5"/>
  <c r="I12" i="5"/>
  <c r="G8" i="2"/>
  <c r="G8" i="3"/>
  <c r="O8" i="2"/>
  <c r="O8" i="3"/>
  <c r="K9" i="2"/>
  <c r="K9" i="3"/>
  <c r="G10" i="2"/>
  <c r="G10" i="3"/>
  <c r="O10" i="2"/>
  <c r="O10" i="3"/>
  <c r="K11" i="2"/>
  <c r="K11" i="3"/>
  <c r="G12" i="2"/>
  <c r="G12" i="3"/>
  <c r="O12" i="2"/>
  <c r="O12" i="3"/>
  <c r="K13" i="2"/>
  <c r="K13" i="3"/>
  <c r="G7" i="2"/>
  <c r="G7" i="3"/>
  <c r="O7" i="2"/>
  <c r="O7" i="3"/>
  <c r="J7" i="4"/>
  <c r="F8" i="4"/>
  <c r="N8" i="4"/>
  <c r="J9" i="4"/>
  <c r="F10" i="4"/>
  <c r="N10" i="4"/>
  <c r="J11" i="4"/>
  <c r="F12" i="4"/>
  <c r="N12" i="4"/>
  <c r="J13" i="4"/>
  <c r="F7" i="5"/>
  <c r="N7" i="5"/>
  <c r="J8" i="5"/>
  <c r="F9" i="5"/>
  <c r="N9" i="5"/>
  <c r="J10" i="5"/>
  <c r="F11" i="5"/>
  <c r="N11" i="5"/>
  <c r="J12" i="5"/>
  <c r="F13" i="5"/>
  <c r="N13" i="5"/>
  <c r="F8" i="2"/>
  <c r="F8" i="3"/>
  <c r="F10" i="2"/>
  <c r="F10" i="3"/>
  <c r="F12" i="2"/>
  <c r="F12" i="3"/>
  <c r="F7" i="2"/>
  <c r="F7" i="3"/>
  <c r="E8" i="4"/>
  <c r="E10" i="4"/>
  <c r="E12" i="4"/>
  <c r="E7" i="5"/>
  <c r="E9" i="5"/>
  <c r="E11" i="5"/>
  <c r="H8" i="2"/>
  <c r="H8" i="3"/>
  <c r="D9" i="2"/>
  <c r="D9" i="3"/>
  <c r="L9" i="2"/>
  <c r="L9" i="3"/>
  <c r="H10" i="2"/>
  <c r="H10" i="3"/>
  <c r="D11" i="2"/>
  <c r="D11" i="3"/>
  <c r="L11" i="2"/>
  <c r="L11" i="3"/>
  <c r="H12" i="2"/>
  <c r="H12" i="3"/>
  <c r="D13" i="2"/>
  <c r="D13" i="3"/>
  <c r="L13" i="2"/>
  <c r="L13" i="3"/>
  <c r="H7" i="2"/>
  <c r="H7" i="3"/>
  <c r="K7" i="4"/>
  <c r="G8" i="4"/>
  <c r="O8" i="4"/>
  <c r="K9" i="4"/>
  <c r="G10" i="4"/>
  <c r="O10" i="4"/>
  <c r="K11" i="4"/>
  <c r="G12" i="4"/>
  <c r="O12" i="4"/>
  <c r="K13" i="4"/>
  <c r="G7" i="5"/>
  <c r="O7" i="5"/>
  <c r="K8" i="5"/>
  <c r="G9" i="5"/>
  <c r="O9" i="5"/>
  <c r="K10" i="5"/>
  <c r="G11" i="5"/>
  <c r="O11" i="5"/>
  <c r="K12" i="5"/>
  <c r="G13" i="5"/>
</calcChain>
</file>

<file path=xl/sharedStrings.xml><?xml version="1.0" encoding="utf-8"?>
<sst xmlns="http://schemas.openxmlformats.org/spreadsheetml/2006/main" count="1819" uniqueCount="817">
  <si>
    <t>ANO</t>
  </si>
  <si>
    <t>MES</t>
  </si>
  <si>
    <t>RM</t>
  </si>
  <si>
    <t>MRENDA</t>
  </si>
  <si>
    <t>MP0</t>
  </si>
  <si>
    <t>MP1</t>
  </si>
  <si>
    <t>MP2</t>
  </si>
  <si>
    <t>MA0</t>
  </si>
  <si>
    <t>MA1</t>
  </si>
  <si>
    <t>MA2</t>
  </si>
  <si>
    <t>SSPESO</t>
  </si>
  <si>
    <t>GINI</t>
  </si>
  <si>
    <t>THEIL_T</t>
  </si>
  <si>
    <t>P_POP</t>
  </si>
  <si>
    <t>THEIL_L</t>
  </si>
  <si>
    <t>Recife</t>
  </si>
  <si>
    <t>Salvador</t>
  </si>
  <si>
    <t>Belo Horizonte</t>
  </si>
  <si>
    <t>Rio de Janeiro</t>
  </si>
  <si>
    <t>São Paulo</t>
  </si>
  <si>
    <t>Porto Alegre</t>
  </si>
  <si>
    <t>Fonte: PME/IBGE..</t>
  </si>
  <si>
    <t>Brasil</t>
  </si>
  <si>
    <t>Rendimento médio nominal dos ocupados: Brasil metropolitano e regiões, 2002 a 2013</t>
  </si>
  <si>
    <t>Rendimento médio real dos ocupados: Brasil metropolitano e regiões, 2002 a 2013</t>
  </si>
  <si>
    <t>Coeficiente de Gini do rendimento médio dos ocupados: Brasil metropolitano e regiões, 2002 a 2013</t>
  </si>
  <si>
    <t>Índice de Theil-T do rendimento médio dos ocupados: Brasil metropolitano e regiões, 2002 a 2013</t>
  </si>
  <si>
    <t>Nota: Estimativas referentes ao rendimento habitualmente recebido recebido no trabalho principal (média dos 12 meses). Para 2002 foram considerados apenas os meses de março a dezembro e em 2013 os meses de janeiro a maio.</t>
  </si>
  <si>
    <t>Posição na ocupação</t>
  </si>
  <si>
    <t>Setor de atividades</t>
  </si>
  <si>
    <t>SETOR8</t>
  </si>
  <si>
    <t>SETOR7</t>
  </si>
  <si>
    <t>SETOR6</t>
  </si>
  <si>
    <t>SETOR5</t>
  </si>
  <si>
    <t>SETOR4</t>
  </si>
  <si>
    <t>SETOR3</t>
  </si>
  <si>
    <t>SETOR2</t>
  </si>
  <si>
    <t>SETOR1</t>
  </si>
  <si>
    <t>POSOCUP4</t>
  </si>
  <si>
    <t>POSOCUP3</t>
  </si>
  <si>
    <t>POSOCUP2</t>
  </si>
  <si>
    <t>POSOCUP1</t>
  </si>
  <si>
    <t>Conta própria</t>
  </si>
  <si>
    <t>Empregador</t>
  </si>
  <si>
    <t>Trabalhadores não remunerados de membro da unidade domiciliar que era conta própria ou empregador</t>
  </si>
  <si>
    <t>Indústria extrativa e de  transformação e prod. e dist. de eletricidade, gás e água no trab principal</t>
  </si>
  <si>
    <t>Construção no trab principal</t>
  </si>
  <si>
    <t>Comércio, reparação de veículos automotores e de objetos pessoais e domésticos e comércio a varejo de   combustíveis no trabalho principal</t>
  </si>
  <si>
    <t>Intermediação financeira e atividades imobiliárias, aluguéis e serviços prestados à empresa no trabalho principal</t>
  </si>
  <si>
    <t>Administração pública,  defesa, seguridade social, educação, saúde e serviços sociais no trabalho principal</t>
  </si>
  <si>
    <t>Serviços domésticos no  trabalho principal</t>
  </si>
  <si>
    <t>Outros serviços no trabalho principal</t>
  </si>
  <si>
    <t>Outras atividades no trabalho principal</t>
  </si>
  <si>
    <t>Empregados com carteira</t>
  </si>
  <si>
    <t>Empregados sem carteira</t>
  </si>
  <si>
    <t>POSOCUP5</t>
  </si>
  <si>
    <t>Funcionários públicos</t>
  </si>
  <si>
    <t>POSOCUP6</t>
  </si>
  <si>
    <t>RPOSOCUP1</t>
  </si>
  <si>
    <t>RPOSOCUP2</t>
  </si>
  <si>
    <t>RPOSOCUP3</t>
  </si>
  <si>
    <t>RPOSOCUP4</t>
  </si>
  <si>
    <t>RPOSOCUP5</t>
  </si>
  <si>
    <t>RPOSOCUP6</t>
  </si>
  <si>
    <t>RSETOR1</t>
  </si>
  <si>
    <t>RSETOR2</t>
  </si>
  <si>
    <t>RSETOR3</t>
  </si>
  <si>
    <t>RSETOR4</t>
  </si>
  <si>
    <t>RSETOR5</t>
  </si>
  <si>
    <t>RSETOR6</t>
  </si>
  <si>
    <t>RSETOR7</t>
  </si>
  <si>
    <t>RSETOR8</t>
  </si>
  <si>
    <t>Nota: Os dados excluem menores de dez anos de idade, empregados não remunerados, empregados domésticos, parentes de empregados e pensionistas.</t>
  </si>
  <si>
    <t>Fonte: Estimativas obtidas com base na Pesquisa Nacional por Amostra de Domicílios (PNAD).</t>
  </si>
  <si>
    <t>Entre conta-próprias e empregadores com até 5 empregados</t>
  </si>
  <si>
    <t>Entre os ocupados</t>
  </si>
  <si>
    <t>Evolução da participação dos elegíveis ao programa no total de empreendedores e ocupados: Rio de Janeiro</t>
  </si>
  <si>
    <t>Demais empregadores</t>
  </si>
  <si>
    <t>Empregador pequeno (até 1 empregado)</t>
  </si>
  <si>
    <t>Conta-própria</t>
  </si>
  <si>
    <t>Critério Previdência</t>
  </si>
  <si>
    <t>Critério CNPJ</t>
  </si>
  <si>
    <t>Tipo de empreendedor</t>
  </si>
  <si>
    <t>Grau de informalidade pelos critérios de não possuir CNPJ ou não contribuir para a previdência: Rio de Janeiro</t>
  </si>
  <si>
    <t>Ano</t>
  </si>
  <si>
    <t>Correlação entre as medidas de formalidade por CNPJ e previdências: Rio de Janeiro</t>
  </si>
  <si>
    <t>EI versus outra ocupação</t>
  </si>
  <si>
    <t>EI versus outros empresários</t>
  </si>
  <si>
    <t>Desvio-padrão</t>
  </si>
  <si>
    <t>Coeficiente da dummie de ano</t>
  </si>
  <si>
    <t>Evolução da probabilidade de ser EI versus outras categorias ocupacionais (2009-2011): Rio de Janeiro</t>
  </si>
  <si>
    <t>Formal (CNPJ)</t>
  </si>
  <si>
    <t>Formal (previdência)</t>
  </si>
  <si>
    <t>Coeficiente</t>
  </si>
  <si>
    <t>Evolução da probabilidade de ser formal para empresários (2009-2011): Rio de Janeiro</t>
  </si>
  <si>
    <t>*** Estatísticamente significante a 1%.</t>
  </si>
  <si>
    <t>EI versus Empregadores 6 a 10 (CNPJ e previdência)</t>
  </si>
  <si>
    <t>EI versus Empregadores 2 a 5 (CNPJ e previdência)</t>
  </si>
  <si>
    <t>EI versus Empregadores 6 a 10 (CNPJ)</t>
  </si>
  <si>
    <t>EI versus Empregadores 2 a 5 (CNPJ)</t>
  </si>
  <si>
    <t>EI versus Empregadores 6 a 10 (previdência)</t>
  </si>
  <si>
    <t>EI versus Empregadores 2 a 5 (previdência)</t>
  </si>
  <si>
    <t>Evolução da probabilidade de ser formal para Eis versus demais empreendedores (2009-2011): Rio de Janeiro</t>
  </si>
  <si>
    <t/>
  </si>
  <si>
    <t>*** p&lt;0.01, ** p&lt;0.05, * p&lt;0.1</t>
  </si>
  <si>
    <t>Standard errors in parentheses</t>
  </si>
  <si>
    <t>3,062,431</t>
  </si>
  <si>
    <t>3,231,427</t>
  </si>
  <si>
    <t>3,149,777</t>
  </si>
  <si>
    <t>3,155,965</t>
  </si>
  <si>
    <t>3,318,773</t>
  </si>
  <si>
    <t>3,324,961</t>
  </si>
  <si>
    <t>Observations</t>
  </si>
  <si>
    <t>(0.00199)</t>
  </si>
  <si>
    <t>0.0312***</t>
  </si>
  <si>
    <t>mei_ano11</t>
  </si>
  <si>
    <t>(0.00151)</t>
  </si>
  <si>
    <t>(0.000877)</t>
  </si>
  <si>
    <t>(0.00402)</t>
  </si>
  <si>
    <t>(0.00354)</t>
  </si>
  <si>
    <t>(0.00152)</t>
  </si>
  <si>
    <t>0.0397***</t>
  </si>
  <si>
    <t>0.00429***</t>
  </si>
  <si>
    <t>0.156***</t>
  </si>
  <si>
    <t>-0.100***</t>
  </si>
  <si>
    <t>0.0219***</t>
  </si>
  <si>
    <t>mei_year</t>
  </si>
  <si>
    <t>(0.00297)</t>
  </si>
  <si>
    <t>(0.00146)</t>
  </si>
  <si>
    <t>(0.00250)</t>
  </si>
  <si>
    <t>(0.00284)</t>
  </si>
  <si>
    <t>(0.00148)</t>
  </si>
  <si>
    <t>(0.00149)</t>
  </si>
  <si>
    <t>-0.530***</t>
  </si>
  <si>
    <t>-0.329***</t>
  </si>
  <si>
    <t>-0.508***</t>
  </si>
  <si>
    <t>-0.637***</t>
  </si>
  <si>
    <t>-0.293***</t>
  </si>
  <si>
    <t>-0.525***</t>
  </si>
  <si>
    <t>marc</t>
  </si>
  <si>
    <t>(0.000597)</t>
  </si>
  <si>
    <t>(0.000639)</t>
  </si>
  <si>
    <t>(0.00116)</t>
  </si>
  <si>
    <t>(0.000795)</t>
  </si>
  <si>
    <t>(0.00115)</t>
  </si>
  <si>
    <t>(0.000844)</t>
  </si>
  <si>
    <t>-0.0197***</t>
  </si>
  <si>
    <t>-0.0207***</t>
  </si>
  <si>
    <t>-0.0944***</t>
  </si>
  <si>
    <t>0.0148***</t>
  </si>
  <si>
    <t>-0.0882***</t>
  </si>
  <si>
    <t>0.0187***</t>
  </si>
  <si>
    <t>num_idos</t>
  </si>
  <si>
    <t>(0.000364)</t>
  </si>
  <si>
    <t>(0.000388)</t>
  </si>
  <si>
    <t>(0.000678)</t>
  </si>
  <si>
    <t>(0.000536)</t>
  </si>
  <si>
    <t>(0.000674)</t>
  </si>
  <si>
    <t>(0.000569)</t>
  </si>
  <si>
    <t>-0.000262</t>
  </si>
  <si>
    <t>0.000748*</t>
  </si>
  <si>
    <t>-0.0306***</t>
  </si>
  <si>
    <t>0.00968***</t>
  </si>
  <si>
    <t>-0.0294***</t>
  </si>
  <si>
    <t>0.0174***</t>
  </si>
  <si>
    <t>conjuge</t>
  </si>
  <si>
    <t>(0.000421)</t>
  </si>
  <si>
    <t>(0.000492)</t>
  </si>
  <si>
    <t>(0.000936)</t>
  </si>
  <si>
    <t>(0.000645)</t>
  </si>
  <si>
    <t>(0.000945)</t>
  </si>
  <si>
    <t>(0.000721)</t>
  </si>
  <si>
    <t>-0.0147***</t>
  </si>
  <si>
    <t>-0.0284***</t>
  </si>
  <si>
    <t>-0.0328***</t>
  </si>
  <si>
    <t>-0.0218***</t>
  </si>
  <si>
    <t>-0.0241***</t>
  </si>
  <si>
    <t>filho</t>
  </si>
  <si>
    <t>(0.000769)</t>
  </si>
  <si>
    <t>(0.000894)</t>
  </si>
  <si>
    <t>(0.00157)</t>
  </si>
  <si>
    <t>(0.00101)</t>
  </si>
  <si>
    <t>(0.00162)</t>
  </si>
  <si>
    <t>-0.0102***</t>
  </si>
  <si>
    <t>-0.00846***</t>
  </si>
  <si>
    <t>-0.0366***</t>
  </si>
  <si>
    <t>-0.0403***</t>
  </si>
  <si>
    <t>-0.0323***</t>
  </si>
  <si>
    <t>-0.0370***</t>
  </si>
  <si>
    <t>out_parente</t>
  </si>
  <si>
    <t>(0.00266)</t>
  </si>
  <si>
    <t>(0.00312)</t>
  </si>
  <si>
    <t>(0.00387)</t>
  </si>
  <si>
    <t>(0.00399)</t>
  </si>
  <si>
    <t>(0.00405)</t>
  </si>
  <si>
    <t>(0.00430)</t>
  </si>
  <si>
    <t>0.0292***</t>
  </si>
  <si>
    <t>0.0428***</t>
  </si>
  <si>
    <t>-0.0560***</t>
  </si>
  <si>
    <t>0.0937***</t>
  </si>
  <si>
    <t>-0.0501***</t>
  </si>
  <si>
    <t>0.110***</t>
  </si>
  <si>
    <t>agreg</t>
  </si>
  <si>
    <t>(0.000587)</t>
  </si>
  <si>
    <t>(0.000668)</t>
  </si>
  <si>
    <t>(0.00134)</t>
  </si>
  <si>
    <t>(0.000868)</t>
  </si>
  <si>
    <t>(0.00133)</t>
  </si>
  <si>
    <t>(0.000929)</t>
  </si>
  <si>
    <t>-0.0115***</t>
  </si>
  <si>
    <t>-0.00764***</t>
  </si>
  <si>
    <t>0.0902***</t>
  </si>
  <si>
    <t>-0.0176***</t>
  </si>
  <si>
    <t>0.0947***</t>
  </si>
  <si>
    <t>-0.0177***</t>
  </si>
  <si>
    <t>i_55a59</t>
  </si>
  <si>
    <t>(0.000676)</t>
  </si>
  <si>
    <t>(0.000784)</t>
  </si>
  <si>
    <t>(0.00130)</t>
  </si>
  <si>
    <t>(0.000878)</t>
  </si>
  <si>
    <t>(0.000955)</t>
  </si>
  <si>
    <t>0.0122***</t>
  </si>
  <si>
    <t>0.0256***</t>
  </si>
  <si>
    <t>0.113***</t>
  </si>
  <si>
    <t>-0.00342***</t>
  </si>
  <si>
    <t>0.124***</t>
  </si>
  <si>
    <t>0.00330***</t>
  </si>
  <si>
    <t>i_50a54</t>
  </si>
  <si>
    <t>(0.000611)</t>
  </si>
  <si>
    <t>(0.000711)</t>
  </si>
  <si>
    <t>(0.00125)</t>
  </si>
  <si>
    <t>(0.000821)</t>
  </si>
  <si>
    <t>(0.000869)</t>
  </si>
  <si>
    <t>0.000205</t>
  </si>
  <si>
    <t>0.0124***</t>
  </si>
  <si>
    <t>0.0611***</t>
  </si>
  <si>
    <t>-0.0195***</t>
  </si>
  <si>
    <t>0.0784***</t>
  </si>
  <si>
    <t>-0.0219***</t>
  </si>
  <si>
    <t>i_45a49</t>
  </si>
  <si>
    <t>(0.000610)</t>
  </si>
  <si>
    <t>(0.000704)</t>
  </si>
  <si>
    <t>(0.00123)</t>
  </si>
  <si>
    <t>(0.000852)</t>
  </si>
  <si>
    <t>(0.00124)</t>
  </si>
  <si>
    <t>(0.000908)</t>
  </si>
  <si>
    <t>-0.00386***</t>
  </si>
  <si>
    <t>0.00623***</t>
  </si>
  <si>
    <t>0.0249***</t>
  </si>
  <si>
    <t>-0.0166***</t>
  </si>
  <si>
    <t>0.0373***</t>
  </si>
  <si>
    <t>-0.0157***</t>
  </si>
  <si>
    <t>i_40a44</t>
  </si>
  <si>
    <t>(0.000706)</t>
  </si>
  <si>
    <t>(0.000775)</t>
  </si>
  <si>
    <t>(0.00127)</t>
  </si>
  <si>
    <t>(0.000921)</t>
  </si>
  <si>
    <t>(0.00126)</t>
  </si>
  <si>
    <t>(0.000958)</t>
  </si>
  <si>
    <t>0.00888***</t>
  </si>
  <si>
    <t>0.0130***</t>
  </si>
  <si>
    <t>0.00158</t>
  </si>
  <si>
    <t>-0.00759***</t>
  </si>
  <si>
    <t>0.00387***</t>
  </si>
  <si>
    <t>-0.0132***</t>
  </si>
  <si>
    <t>i_36a39</t>
  </si>
  <si>
    <t>(0.000553)</t>
  </si>
  <si>
    <t>(0.000604)</t>
  </si>
  <si>
    <t>(0.00117)</t>
  </si>
  <si>
    <t>(0.000808)</t>
  </si>
  <si>
    <t>(0.00118)</t>
  </si>
  <si>
    <t>(0.000835)</t>
  </si>
  <si>
    <t>-0.0136***</t>
  </si>
  <si>
    <t>-0.0152***</t>
  </si>
  <si>
    <t>-0.0264***</t>
  </si>
  <si>
    <t>-0.00577***</t>
  </si>
  <si>
    <t>-0.0378***</t>
  </si>
  <si>
    <t>i_30a35</t>
  </si>
  <si>
    <t>(0.000601)</t>
  </si>
  <si>
    <t>(0.000627)</t>
  </si>
  <si>
    <t>(0.000822)</t>
  </si>
  <si>
    <t>(0.000858)</t>
  </si>
  <si>
    <t>-0.0239***</t>
  </si>
  <si>
    <t>-0.0957***</t>
  </si>
  <si>
    <t>-0.0477***</t>
  </si>
  <si>
    <t>-0.103***</t>
  </si>
  <si>
    <t>-0.0573***</t>
  </si>
  <si>
    <t>i_25a29</t>
  </si>
  <si>
    <t>(0.000705)</t>
  </si>
  <si>
    <t>(0.000818)</t>
  </si>
  <si>
    <t>-0.0235***</t>
  </si>
  <si>
    <t>-0.0222***</t>
  </si>
  <si>
    <t>-0.152***</t>
  </si>
  <si>
    <t>-0.0248***</t>
  </si>
  <si>
    <t>-0.147***</t>
  </si>
  <si>
    <t>-0.0367***</t>
  </si>
  <si>
    <t>i_20a24</t>
  </si>
  <si>
    <t>(0.00135)</t>
  </si>
  <si>
    <t>(0.00144)</t>
  </si>
  <si>
    <t>(0.00137)</t>
  </si>
  <si>
    <t>-0.214***</t>
  </si>
  <si>
    <t>-0.0783***</t>
  </si>
  <si>
    <t>-0.221***</t>
  </si>
  <si>
    <t>-0.0914***</t>
  </si>
  <si>
    <t>i_15a19</t>
  </si>
  <si>
    <t>(0.00485)</t>
  </si>
  <si>
    <t>(0.00507)</t>
  </si>
  <si>
    <t>-0.00473</t>
  </si>
  <si>
    <t>-0.0155***</t>
  </si>
  <si>
    <t>i_10a14</t>
  </si>
  <si>
    <t>(0.000312)</t>
  </si>
  <si>
    <t>(0.000331)</t>
  </si>
  <si>
    <t>(0.000659)</t>
  </si>
  <si>
    <t>(0.000452)</t>
  </si>
  <si>
    <t>(0.000653)</t>
  </si>
  <si>
    <t>(0.000476)</t>
  </si>
  <si>
    <t>0.0451***</t>
  </si>
  <si>
    <t>0.0440***</t>
  </si>
  <si>
    <t>0.0896***</t>
  </si>
  <si>
    <t>0.0760***</t>
  </si>
  <si>
    <t>0.0855***</t>
  </si>
  <si>
    <t>0.0780***</t>
  </si>
  <si>
    <t>homem</t>
  </si>
  <si>
    <t>(0.000297)</t>
  </si>
  <si>
    <t>(0.000314)</t>
  </si>
  <si>
    <t>(0.000545)</t>
  </si>
  <si>
    <t>(0.000417)</t>
  </si>
  <si>
    <t>(0.000540)</t>
  </si>
  <si>
    <t>(0.000436)</t>
  </si>
  <si>
    <t>-0.0314***</t>
  </si>
  <si>
    <t>-0.0382***</t>
  </si>
  <si>
    <t>-0.0657***</t>
  </si>
  <si>
    <t>-0.0512***</t>
  </si>
  <si>
    <t>-0.0686***</t>
  </si>
  <si>
    <t>-0.0558***</t>
  </si>
  <si>
    <t>negro</t>
  </si>
  <si>
    <t>(0.00120)</t>
  </si>
  <si>
    <t>(0.00161)</t>
  </si>
  <si>
    <t>(0.00119)</t>
  </si>
  <si>
    <t>(0.00163)</t>
  </si>
  <si>
    <t>0.00194</t>
  </si>
  <si>
    <t>0.00308**</t>
  </si>
  <si>
    <t>-0.0128***</t>
  </si>
  <si>
    <t>-0.0450***</t>
  </si>
  <si>
    <t>-0.00673***</t>
  </si>
  <si>
    <t>-0.0498***</t>
  </si>
  <si>
    <t>e_1a3</t>
  </si>
  <si>
    <t>(0.00121)</t>
  </si>
  <si>
    <t>(0.00145)</t>
  </si>
  <si>
    <t>(0.00136)</t>
  </si>
  <si>
    <t>0.0461***</t>
  </si>
  <si>
    <t>0.0360***</t>
  </si>
  <si>
    <t>0.102***</t>
  </si>
  <si>
    <t>0.0604***</t>
  </si>
  <si>
    <t>0.0973***</t>
  </si>
  <si>
    <t>0.0528***</t>
  </si>
  <si>
    <t>e_4a7</t>
  </si>
  <si>
    <t>(0.00154)</t>
  </si>
  <si>
    <t>(0.00141)</t>
  </si>
  <si>
    <t>(0.00153)</t>
  </si>
  <si>
    <t>(0.00142)</t>
  </si>
  <si>
    <t>0.0619***</t>
  </si>
  <si>
    <t>0.0577***</t>
  </si>
  <si>
    <t>0.122***</t>
  </si>
  <si>
    <t>0.0627***</t>
  </si>
  <si>
    <t>0.123***</t>
  </si>
  <si>
    <t>0.0549***</t>
  </si>
  <si>
    <t>e_8a10</t>
  </si>
  <si>
    <t>(0.00108)</t>
  </si>
  <si>
    <t>(0.00122)</t>
  </si>
  <si>
    <t>(0.00132)</t>
  </si>
  <si>
    <t>0.106***</t>
  </si>
  <si>
    <t>0.112***</t>
  </si>
  <si>
    <t>0.212***</t>
  </si>
  <si>
    <t>0.218***</t>
  </si>
  <si>
    <t>0.160***</t>
  </si>
  <si>
    <t>e_11e</t>
  </si>
  <si>
    <t>(0.00147)</t>
  </si>
  <si>
    <t>(0.000823)</t>
  </si>
  <si>
    <t>(0.00404)</t>
  </si>
  <si>
    <t>(0.00351)</t>
  </si>
  <si>
    <t>(0.00191)</t>
  </si>
  <si>
    <t>0.00236</t>
  </si>
  <si>
    <t>0.0427***</t>
  </si>
  <si>
    <t>-0.0911***</t>
  </si>
  <si>
    <t>0.0362***</t>
  </si>
  <si>
    <t>-0.00835***</t>
  </si>
  <si>
    <t>year</t>
  </si>
  <si>
    <t>(0.000253)</t>
  </si>
  <si>
    <t>(0.000265)</t>
  </si>
  <si>
    <t>(0.000768)</t>
  </si>
  <si>
    <t>(0.000370)</t>
  </si>
  <si>
    <t>(0.000761)</t>
  </si>
  <si>
    <t>(0.000386)</t>
  </si>
  <si>
    <t>-0.0975***</t>
  </si>
  <si>
    <t>-0.107***</t>
  </si>
  <si>
    <t>-0.0866***</t>
  </si>
  <si>
    <t>-0.157***</t>
  </si>
  <si>
    <t>-0.0923***</t>
  </si>
  <si>
    <t>-0.175***</t>
  </si>
  <si>
    <t>constru</t>
  </si>
  <si>
    <t>(0.000815)</t>
  </si>
  <si>
    <t>(0.000824)</t>
  </si>
  <si>
    <t>(0.00104)</t>
  </si>
  <si>
    <t>0.0487***</t>
  </si>
  <si>
    <t>0.0466***</t>
  </si>
  <si>
    <t>0.142***</t>
  </si>
  <si>
    <t>0.0497***</t>
  </si>
  <si>
    <t>0.140***</t>
  </si>
  <si>
    <t>0.0383***</t>
  </si>
  <si>
    <t>adm_pu</t>
  </si>
  <si>
    <t>(0.000360)</t>
  </si>
  <si>
    <t>(0.000368)</t>
  </si>
  <si>
    <t>(0.000947)</t>
  </si>
  <si>
    <t>(0.000527)</t>
  </si>
  <si>
    <t>(0.000923)</t>
  </si>
  <si>
    <t>(0.000542)</t>
  </si>
  <si>
    <t>-0.0325***</t>
  </si>
  <si>
    <t>-0.0416***</t>
  </si>
  <si>
    <t>0.00583***</t>
  </si>
  <si>
    <t>-0.0642***</t>
  </si>
  <si>
    <t>-0.00219**</t>
  </si>
  <si>
    <t>-0.0766***</t>
  </si>
  <si>
    <t>industria</t>
  </si>
  <si>
    <t>(0.000920)</t>
  </si>
  <si>
    <t>(0.000541)</t>
  </si>
  <si>
    <t>(0.000967)</t>
  </si>
  <si>
    <t>(0.000625)</t>
  </si>
  <si>
    <t>-0.260***</t>
  </si>
  <si>
    <t>-0.129***</t>
  </si>
  <si>
    <t>-0.272***</t>
  </si>
  <si>
    <t>-0.145***</t>
  </si>
  <si>
    <t>maldef</t>
  </si>
  <si>
    <t>(0.000356)</t>
  </si>
  <si>
    <t>(0.000372)</t>
  </si>
  <si>
    <t>(0.000804)</t>
  </si>
  <si>
    <t>(0.000535)</t>
  </si>
  <si>
    <t>(0.000791)</t>
  </si>
  <si>
    <t>(0.000549)</t>
  </si>
  <si>
    <t>-0.0151***</t>
  </si>
  <si>
    <t>-0.0211***</t>
  </si>
  <si>
    <t>-0.00520***</t>
  </si>
  <si>
    <t>-0.0194***</t>
  </si>
  <si>
    <t>-0.00747***</t>
  </si>
  <si>
    <t>out_serv</t>
  </si>
  <si>
    <t>(0.000626)</t>
  </si>
  <si>
    <t>(0.00110)</t>
  </si>
  <si>
    <t>(0.000872)</t>
  </si>
  <si>
    <t>0.0562***</t>
  </si>
  <si>
    <t>0.0411***</t>
  </si>
  <si>
    <t>0.132***</t>
  </si>
  <si>
    <t>0.0725***</t>
  </si>
  <si>
    <t>0.104***</t>
  </si>
  <si>
    <t>0.0633***</t>
  </si>
  <si>
    <t>out_ativ</t>
  </si>
  <si>
    <t>(0.000300)</t>
  </si>
  <si>
    <t>(0.000336)</t>
  </si>
  <si>
    <t>(0.00114)</t>
  </si>
  <si>
    <t>(0.000470)</t>
  </si>
  <si>
    <t>(0.00113)</t>
  </si>
  <si>
    <t>(0.000518)</t>
  </si>
  <si>
    <t>-0.0469***</t>
  </si>
  <si>
    <t>-0.0522***</t>
  </si>
  <si>
    <t>0.0981***</t>
  </si>
  <si>
    <t>0.0934***</t>
  </si>
  <si>
    <t>-0.0956***</t>
  </si>
  <si>
    <t>serv_empr</t>
  </si>
  <si>
    <t>cnpjprev</t>
  </si>
  <si>
    <t>prev</t>
  </si>
  <si>
    <t>cnpj</t>
  </si>
  <si>
    <t>VARIABLES</t>
  </si>
  <si>
    <t>(6)</t>
  </si>
  <si>
    <t>(5)</t>
  </si>
  <si>
    <t>(4)</t>
  </si>
  <si>
    <t>(3)</t>
  </si>
  <si>
    <t>(2)</t>
  </si>
  <si>
    <t>(1)</t>
  </si>
  <si>
    <t>3,089,808</t>
  </si>
  <si>
    <t>3,095,996</t>
  </si>
  <si>
    <t>3,460,023</t>
  </si>
  <si>
    <t>3,466,211</t>
  </si>
  <si>
    <t>13,014,675</t>
  </si>
  <si>
    <t>3,361,171</t>
  </si>
  <si>
    <t>36,157,891</t>
  </si>
  <si>
    <t>(0.000521)</t>
  </si>
  <si>
    <t>(0.000383)</t>
  </si>
  <si>
    <t>(0.000522)</t>
  </si>
  <si>
    <t>(0.000439)</t>
  </si>
  <si>
    <t>(0.000230)</t>
  </si>
  <si>
    <t>(0.000294)</t>
  </si>
  <si>
    <t>(9.36e-05)</t>
  </si>
  <si>
    <t>0.0649***</t>
  </si>
  <si>
    <t>0.0116***</t>
  </si>
  <si>
    <t>0.0495***</t>
  </si>
  <si>
    <t>-0.00256***</t>
  </si>
  <si>
    <t>0.00282***</t>
  </si>
  <si>
    <t>0.0237***</t>
  </si>
  <si>
    <t>0.0169***</t>
  </si>
  <si>
    <t>(0.000760)</t>
  </si>
  <si>
    <t>(0.00112)</t>
  </si>
  <si>
    <t>(0.000884)</t>
  </si>
  <si>
    <t>(0.000591)</t>
  </si>
  <si>
    <t>(0.000582)</t>
  </si>
  <si>
    <t>(0.000215)</t>
  </si>
  <si>
    <t>-0.0950***</t>
  </si>
  <si>
    <t>-0.0707***</t>
  </si>
  <si>
    <t>0.0377***</t>
  </si>
  <si>
    <t>0.0520***</t>
  </si>
  <si>
    <t>-0.0313***</t>
  </si>
  <si>
    <t>-0.00832***</t>
  </si>
  <si>
    <t>(0.000673)</t>
  </si>
  <si>
    <t>(0.000511)</t>
  </si>
  <si>
    <t>(0.000592)</t>
  </si>
  <si>
    <t>(0.000311)</t>
  </si>
  <si>
    <t>(0.000390)</t>
  </si>
  <si>
    <t>(0.000123)</t>
  </si>
  <si>
    <t>-0.0242***</t>
  </si>
  <si>
    <t>0.00989***</t>
  </si>
  <si>
    <t>-0.0321***</t>
  </si>
  <si>
    <t>0.0180***</t>
  </si>
  <si>
    <t>0.00906***</t>
  </si>
  <si>
    <t>-0.000984**</t>
  </si>
  <si>
    <t>-0.00289***</t>
  </si>
  <si>
    <t>(0.000607)</t>
  </si>
  <si>
    <t>(0.000941)</t>
  </si>
  <si>
    <t>(0.000722)</t>
  </si>
  <si>
    <t>(0.000363)</t>
  </si>
  <si>
    <t>(0.000394)</t>
  </si>
  <si>
    <t>(0.000131)</t>
  </si>
  <si>
    <t>-0.0281***</t>
  </si>
  <si>
    <t>-0.0315***</t>
  </si>
  <si>
    <t>-0.0299***</t>
  </si>
  <si>
    <t>-0.0459***</t>
  </si>
  <si>
    <t>-0.0227***</t>
  </si>
  <si>
    <t>0.0398***</t>
  </si>
  <si>
    <t>(0.000940)</t>
  </si>
  <si>
    <t>(0.00160)</t>
  </si>
  <si>
    <t>(0.000543)</t>
  </si>
  <si>
    <t>(0.000794)</t>
  </si>
  <si>
    <t>(0.000220)</t>
  </si>
  <si>
    <t>-0.0362***</t>
  </si>
  <si>
    <t>-0.0423***</t>
  </si>
  <si>
    <t>-0.0417***</t>
  </si>
  <si>
    <t>-0.0387***</t>
  </si>
  <si>
    <t>-0.0495***</t>
  </si>
  <si>
    <t>0.0218***</t>
  </si>
  <si>
    <t>0.0417***</t>
  </si>
  <si>
    <t>(0.00382)</t>
  </si>
  <si>
    <t>(0.00384)</t>
  </si>
  <si>
    <t>(0.00397)</t>
  </si>
  <si>
    <t>(0.00414)</t>
  </si>
  <si>
    <t>(0.000623)</t>
  </si>
  <si>
    <t>-0.0517***</t>
  </si>
  <si>
    <t>0.0894***</t>
  </si>
  <si>
    <t>-0.0842***</t>
  </si>
  <si>
    <t>0.0566***</t>
  </si>
  <si>
    <t>0.0419***</t>
  </si>
  <si>
    <t>(0.000538)</t>
  </si>
  <si>
    <t>(0.000397)</t>
  </si>
  <si>
    <t>(0.000451)</t>
  </si>
  <si>
    <t>(0.000237)</t>
  </si>
  <si>
    <t>(0.000305)</t>
  </si>
  <si>
    <t>(0.000105)</t>
  </si>
  <si>
    <t>-0.0663***</t>
  </si>
  <si>
    <t>-0.0496***</t>
  </si>
  <si>
    <t>-0.0917***</t>
  </si>
  <si>
    <t>-0.0918***</t>
  </si>
  <si>
    <t>-0.0214***</t>
  </si>
  <si>
    <t>0.0629***</t>
  </si>
  <si>
    <t>0.0551***</t>
  </si>
  <si>
    <t>(0.000431)</t>
  </si>
  <si>
    <t>(0.000641)</t>
  </si>
  <si>
    <t>(0.000490)</t>
  </si>
  <si>
    <t>(0.000292)</t>
  </si>
  <si>
    <t>(0.000326)</t>
  </si>
  <si>
    <t>(0.000102)</t>
  </si>
  <si>
    <t>0.0872***</t>
  </si>
  <si>
    <t>0.0709***</t>
  </si>
  <si>
    <t>0.115***</t>
  </si>
  <si>
    <t>-0.0797***</t>
  </si>
  <si>
    <t>-0.0618***</t>
  </si>
  <si>
    <t>-0.0690***</t>
  </si>
  <si>
    <t>(0.00463)</t>
  </si>
  <si>
    <t>(0.00585)</t>
  </si>
  <si>
    <t>(0.000658)</t>
  </si>
  <si>
    <t>-0.00297</t>
  </si>
  <si>
    <t>-0.0104*</t>
  </si>
  <si>
    <t>-0.121***</t>
  </si>
  <si>
    <t>0.0718***</t>
  </si>
  <si>
    <t>(0.00128)</t>
  </si>
  <si>
    <t>(0.00150)</t>
  </si>
  <si>
    <t>(0.000219)</t>
  </si>
  <si>
    <t>(0.000307)</t>
  </si>
  <si>
    <t>-0.209***</t>
  </si>
  <si>
    <t>-0.0725***</t>
  </si>
  <si>
    <t>-0.239***</t>
  </si>
  <si>
    <t>-0.117***</t>
  </si>
  <si>
    <t>-0.187***</t>
  </si>
  <si>
    <t>0.0510***</t>
  </si>
  <si>
    <t>(0.000225)</t>
  </si>
  <si>
    <t>(0.000914)</t>
  </si>
  <si>
    <t>(0.000222)</t>
  </si>
  <si>
    <t>-0.149***</t>
  </si>
  <si>
    <t>-0.0208***</t>
  </si>
  <si>
    <t>-0.156***</t>
  </si>
  <si>
    <t>-0.0485***</t>
  </si>
  <si>
    <t>-0.213***</t>
  </si>
  <si>
    <t>0.0182***</t>
  </si>
  <si>
    <t>0.0384***</t>
  </si>
  <si>
    <t>(0.000786)</t>
  </si>
  <si>
    <t>(0.000985)</t>
  </si>
  <si>
    <t>(0.000284)</t>
  </si>
  <si>
    <t>(0.000899)</t>
  </si>
  <si>
    <t>(0.000231)</t>
  </si>
  <si>
    <t>-0.0992***</t>
  </si>
  <si>
    <t>-0.0429***</t>
  </si>
  <si>
    <t>-0.0932***</t>
  </si>
  <si>
    <t>-0.0491***</t>
  </si>
  <si>
    <t>-0.188***</t>
  </si>
  <si>
    <t>-0.0200***</t>
  </si>
  <si>
    <t>(0.000765)</t>
  </si>
  <si>
    <t>(0.000347)</t>
  </si>
  <si>
    <t>(0.000764)</t>
  </si>
  <si>
    <t>(0.000224)</t>
  </si>
  <si>
    <t>-0.0163***</t>
  </si>
  <si>
    <t>-0.0255***</t>
  </si>
  <si>
    <t>0.00167</t>
  </si>
  <si>
    <t>-0.0309***</t>
  </si>
  <si>
    <t>-0.158***</t>
  </si>
  <si>
    <t>-0.0192***</t>
  </si>
  <si>
    <t>0.000573**</t>
  </si>
  <si>
    <t>(0.000365)</t>
  </si>
  <si>
    <t>(0.000250)</t>
  </si>
  <si>
    <t>-0.00463***</t>
  </si>
  <si>
    <t>-0.00811***</t>
  </si>
  <si>
    <t>0.0136***</t>
  </si>
  <si>
    <t>-0.00423***</t>
  </si>
  <si>
    <t>-0.131***</t>
  </si>
  <si>
    <t>-0.0193***</t>
  </si>
  <si>
    <t>-0.00916***</t>
  </si>
  <si>
    <t>(0.00102)</t>
  </si>
  <si>
    <t>(0.000375)</t>
  </si>
  <si>
    <t>(0.000903)</t>
  </si>
  <si>
    <t>(0.000248)</t>
  </si>
  <si>
    <t>0.0272***</t>
  </si>
  <si>
    <t>-0.0160***</t>
  </si>
  <si>
    <t>0.0493***</t>
  </si>
  <si>
    <t>0.0149***</t>
  </si>
  <si>
    <t>-0.0588***</t>
  </si>
  <si>
    <t>(0.000787)</t>
  </si>
  <si>
    <t>(0.000953)</t>
  </si>
  <si>
    <t>(0.000409)</t>
  </si>
  <si>
    <t>(0.000254)</t>
  </si>
  <si>
    <t>0.0618***</t>
  </si>
  <si>
    <t>-0.0162***</t>
  </si>
  <si>
    <t>0.0815***</t>
  </si>
  <si>
    <t>-0.0101***</t>
  </si>
  <si>
    <t>-0.110***</t>
  </si>
  <si>
    <t>-0.0319***</t>
  </si>
  <si>
    <t>-0.0228***</t>
  </si>
  <si>
    <t>(0.00129)</t>
  </si>
  <si>
    <t>(0.000839)</t>
  </si>
  <si>
    <t>(0.000992)</t>
  </si>
  <si>
    <t>(0.000453)</t>
  </si>
  <si>
    <t>(0.000691)</t>
  </si>
  <si>
    <t>(0.000236)</t>
  </si>
  <si>
    <t>-0.00215**</t>
  </si>
  <si>
    <t>-0.000613</t>
  </si>
  <si>
    <t>-0.0856***</t>
  </si>
  <si>
    <t>0.000229</t>
  </si>
  <si>
    <t>-0.00196***</t>
  </si>
  <si>
    <t>(0.00103)</t>
  </si>
  <si>
    <t>(0.000523)</t>
  </si>
  <si>
    <t>(0.000849)</t>
  </si>
  <si>
    <t>(0.000257)</t>
  </si>
  <si>
    <t>0.0838***</t>
  </si>
  <si>
    <t>-0.0187***</t>
  </si>
  <si>
    <t>0.105***</t>
  </si>
  <si>
    <t>0.00135</t>
  </si>
  <si>
    <t>-0.0583***</t>
  </si>
  <si>
    <t>-0.0310***</t>
  </si>
  <si>
    <t>-0.00768***</t>
  </si>
  <si>
    <t>(0.00159)</t>
  </si>
  <si>
    <t>(0.00111)</t>
  </si>
  <si>
    <t>(0.00165)</t>
  </si>
  <si>
    <t>(0.00139)</t>
  </si>
  <si>
    <t>(0.000749)</t>
  </si>
  <si>
    <t>(0.000384)</t>
  </si>
  <si>
    <t>-0.0111***</t>
  </si>
  <si>
    <t>-0.0442***</t>
  </si>
  <si>
    <t>-0.0146***</t>
  </si>
  <si>
    <t>-0.0514***</t>
  </si>
  <si>
    <t>0.000180</t>
  </si>
  <si>
    <t>-0.000415</t>
  </si>
  <si>
    <t>(0.00143)</t>
  </si>
  <si>
    <t>(0.000590)</t>
  </si>
  <si>
    <t>(0.000349)</t>
  </si>
  <si>
    <t>0.0570***</t>
  </si>
  <si>
    <t>0.0953***</t>
  </si>
  <si>
    <t>0.0569***</t>
  </si>
  <si>
    <t>-0.0221***</t>
  </si>
  <si>
    <t>-0.0603***</t>
  </si>
  <si>
    <t>(0.000570)</t>
  </si>
  <si>
    <t>(0.000435)</t>
  </si>
  <si>
    <t>0.119***</t>
  </si>
  <si>
    <t>0.0574***</t>
  </si>
  <si>
    <t>0.133***</t>
  </si>
  <si>
    <t>0.0793***</t>
  </si>
  <si>
    <t>-0.0563***</t>
  </si>
  <si>
    <t>(0.000622)</t>
  </si>
  <si>
    <t>(0.00109)</t>
  </si>
  <si>
    <t>(0.000344)</t>
  </si>
  <si>
    <t>0.210***</t>
  </si>
  <si>
    <t>0.150***</t>
  </si>
  <si>
    <t>0.260***</t>
  </si>
  <si>
    <t>0.231***</t>
  </si>
  <si>
    <t>-0.0800***</t>
  </si>
  <si>
    <t>-0.141***</t>
  </si>
  <si>
    <t>-0.186***</t>
  </si>
  <si>
    <t>(0.000128)</t>
  </si>
  <si>
    <t>0.00474***</t>
  </si>
  <si>
    <t>NE</t>
  </si>
  <si>
    <t>(0.000190)</t>
  </si>
  <si>
    <t>0.00692***</t>
  </si>
  <si>
    <t>Norte</t>
  </si>
  <si>
    <t>(0.000150)</t>
  </si>
  <si>
    <t>Sul</t>
  </si>
  <si>
    <t>(0.000217)</t>
  </si>
  <si>
    <t>-0.0230***</t>
  </si>
  <si>
    <t>CO</t>
  </si>
  <si>
    <t>(0.000757)</t>
  </si>
  <si>
    <t>(0.000354)</t>
  </si>
  <si>
    <t>(0.000751)</t>
  </si>
  <si>
    <t>(0.000534)</t>
  </si>
  <si>
    <t>(0.000332)</t>
  </si>
  <si>
    <t>(0.000103)</t>
  </si>
  <si>
    <t>-0.0837***</t>
  </si>
  <si>
    <t>-0.113***</t>
  </si>
  <si>
    <t>-0.202***</t>
  </si>
  <si>
    <t>0.166***</t>
  </si>
  <si>
    <t>0.0599***</t>
  </si>
  <si>
    <t>0.0678***</t>
  </si>
  <si>
    <t>(0.00100)</t>
  </si>
  <si>
    <t>(0.000209)</t>
  </si>
  <si>
    <t>(0.000554)</t>
  </si>
  <si>
    <t>0.149***</t>
  </si>
  <si>
    <t>0.0468***</t>
  </si>
  <si>
    <t>0.0300***</t>
  </si>
  <si>
    <t>-0.228***</t>
  </si>
  <si>
    <t>0.0118***</t>
  </si>
  <si>
    <t>0.0101***</t>
  </si>
  <si>
    <t>(0.000318)</t>
  </si>
  <si>
    <t>(0.000456)</t>
  </si>
  <si>
    <t>(0.000151)</t>
  </si>
  <si>
    <t>0.00258***</t>
  </si>
  <si>
    <t>-0.0632***</t>
  </si>
  <si>
    <t>0.00438***</t>
  </si>
  <si>
    <t>-0.0743***</t>
  </si>
  <si>
    <t>-0.0756***</t>
  </si>
  <si>
    <t>0.0127***</t>
  </si>
  <si>
    <t>-0.0105***</t>
  </si>
  <si>
    <t>(0.000879)</t>
  </si>
  <si>
    <t>(0.000494)</t>
  </si>
  <si>
    <t>(0.000873)</t>
  </si>
  <si>
    <t>(0.00235)</t>
  </si>
  <si>
    <t>(0.000108)</t>
  </si>
  <si>
    <t>-0.252***</t>
  </si>
  <si>
    <t>-0.119***</t>
  </si>
  <si>
    <t>-0.297***</t>
  </si>
  <si>
    <t>-0.182***</t>
  </si>
  <si>
    <t>0.509***</t>
  </si>
  <si>
    <t>0.0878***</t>
  </si>
  <si>
    <t>(0.000800)</t>
  </si>
  <si>
    <t>(0.000508)</t>
  </si>
  <si>
    <t>(0.000781)</t>
  </si>
  <si>
    <t>(0.000578)</t>
  </si>
  <si>
    <t>(0.000129)</t>
  </si>
  <si>
    <t>-0.00303***</t>
  </si>
  <si>
    <t>-0.0188***</t>
  </si>
  <si>
    <t>-0.0138***</t>
  </si>
  <si>
    <t>-0.0376***</t>
  </si>
  <si>
    <t>0.0253***</t>
  </si>
  <si>
    <t>0.0170***</t>
  </si>
  <si>
    <t>(0.00105)</t>
  </si>
  <si>
    <t>(0.000831)</t>
  </si>
  <si>
    <t>(0.000288)</t>
  </si>
  <si>
    <t>(0.000377)</t>
  </si>
  <si>
    <t>(0.000124)</t>
  </si>
  <si>
    <t>0.129***</t>
  </si>
  <si>
    <t>0.0670***</t>
  </si>
  <si>
    <t>0.0777***</t>
  </si>
  <si>
    <t>0.0367***</t>
  </si>
  <si>
    <t>-0.111***</t>
  </si>
  <si>
    <t>0.0302***</t>
  </si>
  <si>
    <t>0.0335***</t>
  </si>
  <si>
    <t>(0.000519)</t>
  </si>
  <si>
    <t>(0.000310)</t>
  </si>
  <si>
    <t>(0.000100)</t>
  </si>
  <si>
    <t>0.0979***</t>
  </si>
  <si>
    <t>0.0644***</t>
  </si>
  <si>
    <t>-0.123***</t>
  </si>
  <si>
    <t>-0.0499***</t>
  </si>
  <si>
    <t>0.0685***</t>
  </si>
  <si>
    <t>mei</t>
  </si>
  <si>
    <t>(7)</t>
  </si>
  <si>
    <t>|</t>
  </si>
  <si>
    <t>nprev</t>
  </si>
  <si>
    <t>ncnpj</t>
  </si>
  <si>
    <t>-------------+------------------</t>
  </si>
  <si>
    <t>Total</t>
  </si>
  <si>
    <t>---------+--------------------</t>
  </si>
  <si>
    <t>ano</t>
  </si>
  <si>
    <t>....</t>
  </si>
  <si>
    <t>fxid</t>
  </si>
  <si>
    <t>pop</t>
  </si>
  <si>
    <t>mei_emp</t>
  </si>
  <si>
    <t>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</si>
</sst>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MS Sans Serif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quotePrefix="1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vertical="center"/>
    </xf>
    <xf numFmtId="165" fontId="10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165" fontId="10" fillId="0" borderId="0" xfId="1" applyNumberFormat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" fillId="0" borderId="0" xfId="1" applyBorder="1" applyAlignment="1">
      <alignment vertical="center"/>
    </xf>
    <xf numFmtId="164" fontId="10" fillId="0" borderId="0" xfId="1" applyNumberFormat="1" applyFont="1" applyBorder="1" applyAlignment="1">
      <alignment horizontal="center" vertical="center"/>
    </xf>
    <xf numFmtId="0" fontId="1" fillId="0" borderId="0" xfId="1"/>
    <xf numFmtId="0" fontId="1" fillId="0" borderId="0" xfId="1" applyNumberFormat="1"/>
    <xf numFmtId="0" fontId="1" fillId="0" borderId="2" xfId="1" applyNumberFormat="1" applyBorder="1" applyAlignment="1">
      <alignment horizontal="center"/>
    </xf>
    <xf numFmtId="0" fontId="1" fillId="0" borderId="2" xfId="1" applyBorder="1"/>
    <xf numFmtId="0" fontId="1" fillId="0" borderId="0" xfId="1" applyNumberFormat="1" applyAlignment="1">
      <alignment horizontal="center"/>
    </xf>
    <xf numFmtId="0" fontId="1" fillId="0" borderId="0" xfId="1" applyBorder="1"/>
    <xf numFmtId="0" fontId="1" fillId="0" borderId="5" xfId="1" applyNumberFormat="1" applyBorder="1" applyAlignment="1">
      <alignment horizontal="center"/>
    </xf>
    <xf numFmtId="0" fontId="1" fillId="0" borderId="5" xfId="1" applyBorder="1"/>
    <xf numFmtId="0" fontId="8" fillId="0" borderId="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2" sqref="E3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9" customFormat="1" x14ac:dyDescent="0.2">
      <c r="A2" s="9">
        <v>33</v>
      </c>
      <c r="B2" s="9" t="str">
        <f>VLOOKUP($A$2,Plan3!$B:$C,2,0)</f>
        <v>Rio de Janeiro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"Distribuição dos ocupados por posição na ocupação e setor de atividades: "&amp;$B$2&amp;", 2002 a 2013"</f>
        <v>Distribuição dos ocupados por posição na ocupação e setor de atividades: Rio de Janeiro,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5</v>
      </c>
      <c r="C8" s="16"/>
      <c r="D8" s="2" t="s">
        <v>56</v>
      </c>
      <c r="E8" s="11">
        <f>IFERROR(VLOOKUP(E$6&amp;$A$1&amp;"_"&amp;$A$2,RESULTMED!$1:$1048576,$A8,0)*100,"-")</f>
        <v>10.106184523528581</v>
      </c>
      <c r="F8" s="11">
        <f>IFERROR(VLOOKUP(F$6&amp;$A$1&amp;"_"&amp;$A$2,RESULTMED!$1:$1048576,$A8,0)*100,"-")</f>
        <v>9.4183271068865793</v>
      </c>
      <c r="G8" s="11">
        <f>IFERROR(VLOOKUP(G$6&amp;$A$1&amp;"_"&amp;$A$2,RESULTMED!$1:$1048576,$A8,0)*100,"-")</f>
        <v>9.4120044620258838</v>
      </c>
      <c r="H8" s="11">
        <f>IFERROR(VLOOKUP(H$6&amp;$A$1&amp;"_"&amp;$A$2,RESULTMED!$1:$1048576,$A8,0)*100,"-")</f>
        <v>9.3140146709567002</v>
      </c>
      <c r="I8" s="11">
        <f>IFERROR(VLOOKUP(I$6&amp;$A$1&amp;"_"&amp;$A$2,RESULTMED!$1:$1048576,$A8,0)*100,"-")</f>
        <v>8.7629589133133319</v>
      </c>
      <c r="J8" s="11">
        <f>IFERROR(VLOOKUP(J$6&amp;$A$1&amp;"_"&amp;$A$2,RESULTMED!$1:$1048576,$A8,0)*100,"-")</f>
        <v>9.0808127218185852</v>
      </c>
      <c r="K8" s="11">
        <f>IFERROR(VLOOKUP(K$6&amp;$A$1&amp;"_"&amp;$A$2,RESULTMED!$1:$1048576,$A8,0)*100,"-")</f>
        <v>9.7309452258097568</v>
      </c>
      <c r="L8" s="11">
        <f>IFERROR(VLOOKUP(L$6&amp;$A$1&amp;"_"&amp;$A$2,RESULTMED!$1:$1048576,$A8,0)*100,"-")</f>
        <v>9.6500865772199074</v>
      </c>
      <c r="M8" s="11">
        <f>IFERROR(VLOOKUP(M$6&amp;$A$1&amp;"_"&amp;$A$2,RESULTMED!$1:$1048576,$A8,0)*100,"-")</f>
        <v>9.6663188058097393</v>
      </c>
      <c r="N8" s="11">
        <f>IFERROR(VLOOKUP(N$6&amp;$A$1&amp;"_"&amp;$A$2,RESULTMED!$1:$1048576,$A8,0)*100,"-")</f>
        <v>9.7271219391393267</v>
      </c>
      <c r="O8" s="11">
        <f>IFERROR(VLOOKUP(O$6&amp;$A$1&amp;"_"&amp;$A$2,RESULTMED!$1:$1048576,$A8,0)*100,"-")</f>
        <v>9.8619638821206621</v>
      </c>
      <c r="P8" s="11">
        <f>IFERROR(VLOOKUP(P$6&amp;$A$1&amp;"_"&amp;$A$2,RESULTMED!$1:$1048576,$A8,0)*100,"-")</f>
        <v>10.139211623595315</v>
      </c>
    </row>
    <row r="9" spans="1:16" ht="28.5" customHeight="1" x14ac:dyDescent="0.2">
      <c r="A9" s="9">
        <v>6</v>
      </c>
      <c r="C9" s="16"/>
      <c r="D9" s="2" t="s">
        <v>53</v>
      </c>
      <c r="E9" s="11">
        <f>IFERROR(VLOOKUP(E$6&amp;$A$1&amp;"_"&amp;$A$2,RESULTMED!$1:$1048576,$A9,0)*100,"-")</f>
        <v>40.681046493835133</v>
      </c>
      <c r="F9" s="11">
        <f>IFERROR(VLOOKUP(F$6&amp;$A$1&amp;"_"&amp;$A$2,RESULTMED!$1:$1048576,$A9,0)*100,"-")</f>
        <v>40.892696866614529</v>
      </c>
      <c r="G9" s="11">
        <f>IFERROR(VLOOKUP(G$6&amp;$A$1&amp;"_"&amp;$A$2,RESULTMED!$1:$1048576,$A9,0)*100,"-")</f>
        <v>40.824111998466314</v>
      </c>
      <c r="H9" s="11">
        <f>IFERROR(VLOOKUP(H$6&amp;$A$1&amp;"_"&amp;$A$2,RESULTMED!$1:$1048576,$A9,0)*100,"-")</f>
        <v>41.780623187881858</v>
      </c>
      <c r="I9" s="11">
        <f>IFERROR(VLOOKUP(I$6&amp;$A$1&amp;"_"&amp;$A$2,RESULTMED!$1:$1048576,$A9,0)*100,"-")</f>
        <v>43.226591271256716</v>
      </c>
      <c r="J9" s="11">
        <f>IFERROR(VLOOKUP(J$6&amp;$A$1&amp;"_"&amp;$A$2,RESULTMED!$1:$1048576,$A9,0)*100,"-")</f>
        <v>44.418709848710115</v>
      </c>
      <c r="K9" s="11">
        <f>IFERROR(VLOOKUP(K$6&amp;$A$1&amp;"_"&amp;$A$2,RESULTMED!$1:$1048576,$A9,0)*100,"-")</f>
        <v>44.725797795810543</v>
      </c>
      <c r="L9" s="11">
        <f>IFERROR(VLOOKUP(L$6&amp;$A$1&amp;"_"&amp;$A$2,RESULTMED!$1:$1048576,$A9,0)*100,"-")</f>
        <v>45.153267537687107</v>
      </c>
      <c r="M9" s="11">
        <f>IFERROR(VLOOKUP(M$6&amp;$A$1&amp;"_"&amp;$A$2,RESULTMED!$1:$1048576,$A9,0)*100,"-")</f>
        <v>46.795336503366087</v>
      </c>
      <c r="N9" s="11">
        <f>IFERROR(VLOOKUP(N$6&amp;$A$1&amp;"_"&amp;$A$2,RESULTMED!$1:$1048576,$A9,0)*100,"-")</f>
        <v>48.168280535551716</v>
      </c>
      <c r="O9" s="11">
        <f>IFERROR(VLOOKUP(O$6&amp;$A$1&amp;"_"&amp;$A$2,RESULTMED!$1:$1048576,$A9,0)*100,"-")</f>
        <v>48.361514821830411</v>
      </c>
      <c r="P9" s="11">
        <f>IFERROR(VLOOKUP(P$6&amp;$A$1&amp;"_"&amp;$A$2,RESULTMED!$1:$1048576,$A9,0)*100,"-")</f>
        <v>48.8695838612458</v>
      </c>
    </row>
    <row r="10" spans="1:16" ht="28.5" customHeight="1" x14ac:dyDescent="0.2">
      <c r="A10" s="9">
        <v>7</v>
      </c>
      <c r="C10" s="16"/>
      <c r="D10" s="2" t="s">
        <v>54</v>
      </c>
      <c r="E10" s="11">
        <f>IFERROR(VLOOKUP(E$6&amp;$A$1&amp;"_"&amp;$A$2,RESULTMED!$1:$1048576,$A10,0)*100,"-")</f>
        <v>20.841732248906986</v>
      </c>
      <c r="F10" s="11">
        <f>IFERROR(VLOOKUP(F$6&amp;$A$1&amp;"_"&amp;$A$2,RESULTMED!$1:$1048576,$A10,0)*100,"-")</f>
        <v>20.545155671150461</v>
      </c>
      <c r="G10" s="11">
        <f>IFERROR(VLOOKUP(G$6&amp;$A$1&amp;"_"&amp;$A$2,RESULTMED!$1:$1048576,$A10,0)*100,"-")</f>
        <v>20.653303679273503</v>
      </c>
      <c r="H10" s="11">
        <f>IFERROR(VLOOKUP(H$6&amp;$A$1&amp;"_"&amp;$A$2,RESULTMED!$1:$1048576,$A10,0)*100,"-")</f>
        <v>20.450625625200349</v>
      </c>
      <c r="I10" s="11">
        <f>IFERROR(VLOOKUP(I$6&amp;$A$1&amp;"_"&amp;$A$2,RESULTMED!$1:$1048576,$A10,0)*100,"-")</f>
        <v>19.652028435282521</v>
      </c>
      <c r="J10" s="11">
        <f>IFERROR(VLOOKUP(J$6&amp;$A$1&amp;"_"&amp;$A$2,RESULTMED!$1:$1048576,$A10,0)*100,"-")</f>
        <v>18.642256354547573</v>
      </c>
      <c r="K10" s="11">
        <f>IFERROR(VLOOKUP(K$6&amp;$A$1&amp;"_"&amp;$A$2,RESULTMED!$1:$1048576,$A10,0)*100,"-")</f>
        <v>18.219731054603141</v>
      </c>
      <c r="L10" s="11">
        <f>IFERROR(VLOOKUP(L$6&amp;$A$1&amp;"_"&amp;$A$2,RESULTMED!$1:$1048576,$A10,0)*100,"-")</f>
        <v>17.979302549677261</v>
      </c>
      <c r="M10" s="11">
        <f>IFERROR(VLOOKUP(M$6&amp;$A$1&amp;"_"&amp;$A$2,RESULTMED!$1:$1048576,$A10,0)*100,"-")</f>
        <v>17.367114501139316</v>
      </c>
      <c r="N10" s="11">
        <f>IFERROR(VLOOKUP(N$6&amp;$A$1&amp;"_"&amp;$A$2,RESULTMED!$1:$1048576,$A10,0)*100,"-")</f>
        <v>16.324229382893403</v>
      </c>
      <c r="O10" s="11">
        <f>IFERROR(VLOOKUP(O$6&amp;$A$1&amp;"_"&amp;$A$2,RESULTMED!$1:$1048576,$A10,0)*100,"-")</f>
        <v>16.015638627898156</v>
      </c>
      <c r="P10" s="11">
        <f>IFERROR(VLOOKUP(P$6&amp;$A$1&amp;"_"&amp;$A$2,RESULTMED!$1:$1048576,$A10,0)*100,"-")</f>
        <v>14.926108689037608</v>
      </c>
    </row>
    <row r="11" spans="1:16" ht="28.5" customHeight="1" x14ac:dyDescent="0.2">
      <c r="A11" s="9">
        <v>8</v>
      </c>
      <c r="C11" s="16"/>
      <c r="D11" s="2" t="s">
        <v>42</v>
      </c>
      <c r="E11" s="11">
        <f>IFERROR(VLOOKUP(E$6&amp;$A$1&amp;"_"&amp;$A$2,RESULTMED!$1:$1048576,$A11,0)*100,"-")</f>
        <v>22.601883214320679</v>
      </c>
      <c r="F11" s="11">
        <f>IFERROR(VLOOKUP(F$6&amp;$A$1&amp;"_"&amp;$A$2,RESULTMED!$1:$1048576,$A11,0)*100,"-")</f>
        <v>22.582869193366129</v>
      </c>
      <c r="G11" s="11">
        <f>IFERROR(VLOOKUP(G$6&amp;$A$1&amp;"_"&amp;$A$2,RESULTMED!$1:$1048576,$A11,0)*100,"-")</f>
        <v>23.253362986069458</v>
      </c>
      <c r="H11" s="11">
        <f>IFERROR(VLOOKUP(H$6&amp;$A$1&amp;"_"&amp;$A$2,RESULTMED!$1:$1048576,$A11,0)*100,"-")</f>
        <v>23.175742751182501</v>
      </c>
      <c r="I11" s="11">
        <f>IFERROR(VLOOKUP(I$6&amp;$A$1&amp;"_"&amp;$A$2,RESULTMED!$1:$1048576,$A11,0)*100,"-")</f>
        <v>23.089364521325511</v>
      </c>
      <c r="J11" s="11">
        <f>IFERROR(VLOOKUP(J$6&amp;$A$1&amp;"_"&amp;$A$2,RESULTMED!$1:$1048576,$A11,0)*100,"-")</f>
        <v>22.822245193844633</v>
      </c>
      <c r="K11" s="11">
        <f>IFERROR(VLOOKUP(K$6&amp;$A$1&amp;"_"&amp;$A$2,RESULTMED!$1:$1048576,$A11,0)*100,"-")</f>
        <v>22.317438267667931</v>
      </c>
      <c r="L11" s="11">
        <f>IFERROR(VLOOKUP(L$6&amp;$A$1&amp;"_"&amp;$A$2,RESULTMED!$1:$1048576,$A11,0)*100,"-")</f>
        <v>22.359558876230803</v>
      </c>
      <c r="M11" s="11">
        <f>IFERROR(VLOOKUP(M$6&amp;$A$1&amp;"_"&amp;$A$2,RESULTMED!$1:$1048576,$A11,0)*100,"-")</f>
        <v>21.64926536919225</v>
      </c>
      <c r="N11" s="11">
        <f>IFERROR(VLOOKUP(N$6&amp;$A$1&amp;"_"&amp;$A$2,RESULTMED!$1:$1048576,$A11,0)*100,"-")</f>
        <v>21.344402935968766</v>
      </c>
      <c r="O11" s="11">
        <f>IFERROR(VLOOKUP(O$6&amp;$A$1&amp;"_"&amp;$A$2,RESULTMED!$1:$1048576,$A11,0)*100,"-")</f>
        <v>20.968585588501423</v>
      </c>
      <c r="P11" s="11">
        <f>IFERROR(VLOOKUP(P$6&amp;$A$1&amp;"_"&amp;$A$2,RESULTMED!$1:$1048576,$A11,0)*100,"-")</f>
        <v>21.558228455179286</v>
      </c>
    </row>
    <row r="12" spans="1:16" ht="28.5" customHeight="1" x14ac:dyDescent="0.2">
      <c r="A12" s="9">
        <v>9</v>
      </c>
      <c r="C12" s="16"/>
      <c r="D12" s="2" t="s">
        <v>43</v>
      </c>
      <c r="E12" s="11">
        <f>IFERROR(VLOOKUP(E$6&amp;$A$1&amp;"_"&amp;$A$2,RESULTMED!$1:$1048576,$A12,0)*100,"-")</f>
        <v>4.7566854813725055</v>
      </c>
      <c r="F12" s="11">
        <f>IFERROR(VLOOKUP(F$6&amp;$A$1&amp;"_"&amp;$A$2,RESULTMED!$1:$1048576,$A12,0)*100,"-")</f>
        <v>5.9217772942562146</v>
      </c>
      <c r="G12" s="11">
        <f>IFERROR(VLOOKUP(G$6&amp;$A$1&amp;"_"&amp;$A$2,RESULTMED!$1:$1048576,$A12,0)*100,"-")</f>
        <v>5.3171501742310419</v>
      </c>
      <c r="H12" s="11">
        <f>IFERROR(VLOOKUP(H$6&amp;$A$1&amp;"_"&amp;$A$2,RESULTMED!$1:$1048576,$A12,0)*100,"-")</f>
        <v>4.8478539869655872</v>
      </c>
      <c r="I12" s="11">
        <f>IFERROR(VLOOKUP(I$6&amp;$A$1&amp;"_"&amp;$A$2,RESULTMED!$1:$1048576,$A12,0)*100,"-")</f>
        <v>4.8587667453885404</v>
      </c>
      <c r="J12" s="11">
        <f>IFERROR(VLOOKUP(J$6&amp;$A$1&amp;"_"&amp;$A$2,RESULTMED!$1:$1048576,$A12,0)*100,"-")</f>
        <v>4.682121810825099</v>
      </c>
      <c r="K12" s="11">
        <f>IFERROR(VLOOKUP(K$6&amp;$A$1&amp;"_"&amp;$A$2,RESULTMED!$1:$1048576,$A12,0)*100,"-")</f>
        <v>4.5858522428677464</v>
      </c>
      <c r="L12" s="11">
        <f>IFERROR(VLOOKUP(L$6&amp;$A$1&amp;"_"&amp;$A$2,RESULTMED!$1:$1048576,$A12,0)*100,"-")</f>
        <v>4.4480453321488076</v>
      </c>
      <c r="M12" s="11">
        <f>IFERROR(VLOOKUP(M$6&amp;$A$1&amp;"_"&amp;$A$2,RESULTMED!$1:$1048576,$A12,0)*100,"-")</f>
        <v>4.1385536503683573</v>
      </c>
      <c r="N12" s="11">
        <f>IFERROR(VLOOKUP(N$6&amp;$A$1&amp;"_"&amp;$A$2,RESULTMED!$1:$1048576,$A12,0)*100,"-")</f>
        <v>4.0479270856696763</v>
      </c>
      <c r="O12" s="11">
        <f>IFERROR(VLOOKUP(O$6&amp;$A$1&amp;"_"&amp;$A$2,RESULTMED!$1:$1048576,$A12,0)*100,"-")</f>
        <v>4.3893613994339518</v>
      </c>
      <c r="P12" s="11">
        <f>IFERROR(VLOOKUP(P$6&amp;$A$1&amp;"_"&amp;$A$2,RESULTMED!$1:$1048576,$A12,0)*100,"-")</f>
        <v>4.0990269534261463</v>
      </c>
    </row>
    <row r="13" spans="1:16" ht="28.5" customHeight="1" x14ac:dyDescent="0.2">
      <c r="A13" s="9">
        <v>10</v>
      </c>
      <c r="C13" s="16"/>
      <c r="D13" s="15" t="s">
        <v>44</v>
      </c>
      <c r="E13" s="11">
        <f>IFERROR(VLOOKUP(E$6&amp;$A$1&amp;"_"&amp;$A$2,RESULTMED!$1:$1048576,$A13,0)*100,"-")</f>
        <v>1.0124680380405977</v>
      </c>
      <c r="F13" s="11">
        <f>IFERROR(VLOOKUP(F$6&amp;$A$1&amp;"_"&amp;$A$2,RESULTMED!$1:$1048576,$A13,0)*100,"-")</f>
        <v>0.63917386773400564</v>
      </c>
      <c r="G13" s="11">
        <f>IFERROR(VLOOKUP(G$6&amp;$A$1&amp;"_"&amp;$A$2,RESULTMED!$1:$1048576,$A13,0)*100,"-")</f>
        <v>0.5400666999290813</v>
      </c>
      <c r="H13" s="11">
        <f>IFERROR(VLOOKUP(H$6&amp;$A$1&amp;"_"&amp;$A$2,RESULTMED!$1:$1048576,$A13,0)*100,"-")</f>
        <v>0.4311397778120763</v>
      </c>
      <c r="I13" s="11">
        <f>IFERROR(VLOOKUP(I$6&amp;$A$1&amp;"_"&amp;$A$2,RESULTMED!$1:$1048576,$A13,0)*100,"-")</f>
        <v>0.4102901134319939</v>
      </c>
      <c r="J13" s="11">
        <f>IFERROR(VLOOKUP(J$6&amp;$A$1&amp;"_"&amp;$A$2,RESULTMED!$1:$1048576,$A13,0)*100,"-")</f>
        <v>0.35385407025021914</v>
      </c>
      <c r="K13" s="11">
        <f>IFERROR(VLOOKUP(K$6&amp;$A$1&amp;"_"&amp;$A$2,RESULTMED!$1:$1048576,$A13,0)*100,"-")</f>
        <v>0.42023541323773367</v>
      </c>
      <c r="L13" s="11">
        <f>IFERROR(VLOOKUP(L$6&amp;$A$1&amp;"_"&amp;$A$2,RESULTMED!$1:$1048576,$A13,0)*100,"-")</f>
        <v>0.40973912703178678</v>
      </c>
      <c r="M13" s="11">
        <f>IFERROR(VLOOKUP(M$6&amp;$A$1&amp;"_"&amp;$A$2,RESULTMED!$1:$1048576,$A13,0)*100,"-")</f>
        <v>0.38341117013066139</v>
      </c>
      <c r="N13" s="11">
        <f>IFERROR(VLOOKUP(N$6&amp;$A$1&amp;"_"&amp;$A$2,RESULTMED!$1:$1048576,$A13,0)*100,"-")</f>
        <v>0.38803812077245786</v>
      </c>
      <c r="O13" s="11">
        <f>IFERROR(VLOOKUP(O$6&amp;$A$1&amp;"_"&amp;$A$2,RESULTMED!$1:$1048576,$A13,0)*100,"-")</f>
        <v>0.4029356802167256</v>
      </c>
      <c r="P13" s="11">
        <f>IFERROR(VLOOKUP(P$6&amp;$A$1&amp;"_"&amp;$A$2,RESULTMED!$1:$1048576,$A13,0)*100,"-")</f>
        <v>0.40784041751831684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11</v>
      </c>
      <c r="D15" s="15" t="s">
        <v>45</v>
      </c>
      <c r="E15" s="11">
        <f>IFERROR(VLOOKUP(E$6&amp;$A$1&amp;"_"&amp;$A$2,RESULTMED!$1:$1048576,$A15,0)*100,"-")</f>
        <v>12.29426776634187</v>
      </c>
      <c r="F15" s="11">
        <f>IFERROR(VLOOKUP(F$6&amp;$A$1&amp;"_"&amp;$A$2,RESULTMED!$1:$1048576,$A15,0)*100,"-")</f>
        <v>12.812869113677818</v>
      </c>
      <c r="G15" s="11">
        <f>IFERROR(VLOOKUP(G$6&amp;$A$1&amp;"_"&amp;$A$2,RESULTMED!$1:$1048576,$A15,0)*100,"-")</f>
        <v>12.37325043705297</v>
      </c>
      <c r="H15" s="11">
        <f>IFERROR(VLOOKUP(H$6&amp;$A$1&amp;"_"&amp;$A$2,RESULTMED!$1:$1048576,$A15,0)*100,"-")</f>
        <v>12.132848029948166</v>
      </c>
      <c r="I15" s="11">
        <f>IFERROR(VLOOKUP(I$6&amp;$A$1&amp;"_"&amp;$A$2,RESULTMED!$1:$1048576,$A15,0)*100,"-")</f>
        <v>12.296110826933774</v>
      </c>
      <c r="J15" s="11">
        <f>IFERROR(VLOOKUP(J$6&amp;$A$1&amp;"_"&amp;$A$2,RESULTMED!$1:$1048576,$A15,0)*100,"-")</f>
        <v>12.211281041212105</v>
      </c>
      <c r="K15" s="11">
        <f>IFERROR(VLOOKUP(K$6&amp;$A$1&amp;"_"&amp;$A$2,RESULTMED!$1:$1048576,$A15,0)*100,"-")</f>
        <v>12.17966040806683</v>
      </c>
      <c r="L15" s="11">
        <f>IFERROR(VLOOKUP(L$6&amp;$A$1&amp;"_"&amp;$A$2,RESULTMED!$1:$1048576,$A15,0)*100,"-")</f>
        <v>12.213196034853286</v>
      </c>
      <c r="M15" s="11">
        <f>IFERROR(VLOOKUP(M$6&amp;$A$1&amp;"_"&amp;$A$2,RESULTMED!$1:$1048576,$A15,0)*100,"-")</f>
        <v>12.09599442343702</v>
      </c>
      <c r="N15" s="11">
        <f>IFERROR(VLOOKUP(N$6&amp;$A$1&amp;"_"&amp;$A$2,RESULTMED!$1:$1048576,$A15,0)*100,"-")</f>
        <v>11.984276660867199</v>
      </c>
      <c r="O15" s="11">
        <f>IFERROR(VLOOKUP(O$6&amp;$A$1&amp;"_"&amp;$A$2,RESULTMED!$1:$1048576,$A15,0)*100,"-")</f>
        <v>12.005717363010614</v>
      </c>
      <c r="P15" s="11">
        <f>IFERROR(VLOOKUP(P$6&amp;$A$1&amp;"_"&amp;$A$2,RESULTMED!$1:$1048576,$A15,0)*100,"-")</f>
        <v>11.969786897484722</v>
      </c>
    </row>
    <row r="16" spans="1:16" ht="28.5" customHeight="1" x14ac:dyDescent="0.2">
      <c r="A16" s="9">
        <v>12</v>
      </c>
      <c r="D16" s="15" t="s">
        <v>46</v>
      </c>
      <c r="E16" s="11">
        <f>IFERROR(VLOOKUP(E$6&amp;$A$1&amp;"_"&amp;$A$2,RESULTMED!$1:$1048576,$A16,0)*100,"-")</f>
        <v>7.9647747806691118</v>
      </c>
      <c r="F16" s="11">
        <f>IFERROR(VLOOKUP(F$6&amp;$A$1&amp;"_"&amp;$A$2,RESULTMED!$1:$1048576,$A16,0)*100,"-")</f>
        <v>7.7995193486637717</v>
      </c>
      <c r="G16" s="11">
        <f>IFERROR(VLOOKUP(G$6&amp;$A$1&amp;"_"&amp;$A$2,RESULTMED!$1:$1048576,$A16,0)*100,"-")</f>
        <v>7.6069921914150846</v>
      </c>
      <c r="H16" s="11">
        <f>IFERROR(VLOOKUP(H$6&amp;$A$1&amp;"_"&amp;$A$2,RESULTMED!$1:$1048576,$A16,0)*100,"-")</f>
        <v>7.7648669759657087</v>
      </c>
      <c r="I16" s="11">
        <f>IFERROR(VLOOKUP(I$6&amp;$A$1&amp;"_"&amp;$A$2,RESULTMED!$1:$1048576,$A16,0)*100,"-")</f>
        <v>7.6823174984891631</v>
      </c>
      <c r="J16" s="11">
        <f>IFERROR(VLOOKUP(J$6&amp;$A$1&amp;"_"&amp;$A$2,RESULTMED!$1:$1048576,$A16,0)*100,"-")</f>
        <v>7.2413364774185558</v>
      </c>
      <c r="K16" s="11">
        <f>IFERROR(VLOOKUP(K$6&amp;$A$1&amp;"_"&amp;$A$2,RESULTMED!$1:$1048576,$A16,0)*100,"-")</f>
        <v>7.1628259265054934</v>
      </c>
      <c r="L16" s="11">
        <f>IFERROR(VLOOKUP(L$6&amp;$A$1&amp;"_"&amp;$A$2,RESULTMED!$1:$1048576,$A16,0)*100,"-")</f>
        <v>7.4229842956869367</v>
      </c>
      <c r="M16" s="11">
        <f>IFERROR(VLOOKUP(M$6&amp;$A$1&amp;"_"&amp;$A$2,RESULTMED!$1:$1048576,$A16,0)*100,"-")</f>
        <v>7.5591022855690113</v>
      </c>
      <c r="N16" s="11">
        <f>IFERROR(VLOOKUP(N$6&amp;$A$1&amp;"_"&amp;$A$2,RESULTMED!$1:$1048576,$A16,0)*100,"-")</f>
        <v>7.5364336148820543</v>
      </c>
      <c r="O16" s="11">
        <f>IFERROR(VLOOKUP(O$6&amp;$A$1&amp;"_"&amp;$A$2,RESULTMED!$1:$1048576,$A16,0)*100,"-")</f>
        <v>7.654613185065859</v>
      </c>
      <c r="P16" s="11">
        <f>IFERROR(VLOOKUP(P$6&amp;$A$1&amp;"_"&amp;$A$2,RESULTMED!$1:$1048576,$A16,0)*100,"-")</f>
        <v>7.7295129697975682</v>
      </c>
    </row>
    <row r="17" spans="1:16" ht="40.5" customHeight="1" x14ac:dyDescent="0.2">
      <c r="A17" s="9">
        <v>13</v>
      </c>
      <c r="D17" s="15" t="s">
        <v>47</v>
      </c>
      <c r="E17" s="11">
        <f>IFERROR(VLOOKUP(E$6&amp;$A$1&amp;"_"&amp;$A$2,RESULTMED!$1:$1048576,$A17,0)*100,"-")</f>
        <v>20.322067040762484</v>
      </c>
      <c r="F17" s="11">
        <f>IFERROR(VLOOKUP(F$6&amp;$A$1&amp;"_"&amp;$A$2,RESULTMED!$1:$1048576,$A17,0)*100,"-")</f>
        <v>19.229397252759718</v>
      </c>
      <c r="G17" s="11">
        <f>IFERROR(VLOOKUP(G$6&amp;$A$1&amp;"_"&amp;$A$2,RESULTMED!$1:$1048576,$A17,0)*100,"-")</f>
        <v>19.057189721951502</v>
      </c>
      <c r="H17" s="11">
        <f>IFERROR(VLOOKUP(H$6&amp;$A$1&amp;"_"&amp;$A$2,RESULTMED!$1:$1048576,$A17,0)*100,"-")</f>
        <v>18.972566001957212</v>
      </c>
      <c r="I17" s="11">
        <f>IFERROR(VLOOKUP(I$6&amp;$A$1&amp;"_"&amp;$A$2,RESULTMED!$1:$1048576,$A17,0)*100,"-")</f>
        <v>19.050052445496949</v>
      </c>
      <c r="J17" s="11">
        <f>IFERROR(VLOOKUP(J$6&amp;$A$1&amp;"_"&amp;$A$2,RESULTMED!$1:$1048576,$A17,0)*100,"-")</f>
        <v>18.679300535106833</v>
      </c>
      <c r="K17" s="11">
        <f>IFERROR(VLOOKUP(K$6&amp;$A$1&amp;"_"&amp;$A$2,RESULTMED!$1:$1048576,$A17,0)*100,"-")</f>
        <v>18.258208391516288</v>
      </c>
      <c r="L17" s="11">
        <f>IFERROR(VLOOKUP(L$6&amp;$A$1&amp;"_"&amp;$A$2,RESULTMED!$1:$1048576,$A17,0)*100,"-")</f>
        <v>18.114908700898127</v>
      </c>
      <c r="M17" s="11">
        <f>IFERROR(VLOOKUP(M$6&amp;$A$1&amp;"_"&amp;$A$2,RESULTMED!$1:$1048576,$A17,0)*100,"-")</f>
        <v>17.76188187758471</v>
      </c>
      <c r="N17" s="11">
        <f>IFERROR(VLOOKUP(N$6&amp;$A$1&amp;"_"&amp;$A$2,RESULTMED!$1:$1048576,$A17,0)*100,"-")</f>
        <v>17.917358388659583</v>
      </c>
      <c r="O17" s="11">
        <f>IFERROR(VLOOKUP(O$6&amp;$A$1&amp;"_"&amp;$A$2,RESULTMED!$1:$1048576,$A17,0)*100,"-")</f>
        <v>18.049509519381932</v>
      </c>
      <c r="P17" s="11">
        <f>IFERROR(VLOOKUP(P$6&amp;$A$1&amp;"_"&amp;$A$2,RESULTMED!$1:$1048576,$A17,0)*100,"-")</f>
        <v>17.984681901115586</v>
      </c>
    </row>
    <row r="18" spans="1:16" ht="40.5" customHeight="1" x14ac:dyDescent="0.2">
      <c r="A18" s="9">
        <v>14</v>
      </c>
      <c r="D18" s="15" t="s">
        <v>48</v>
      </c>
      <c r="E18" s="11">
        <f>IFERROR(VLOOKUP(E$6&amp;$A$1&amp;"_"&amp;$A$2,RESULTMED!$1:$1048576,$A18,0)*100,"-")</f>
        <v>14.171551564400939</v>
      </c>
      <c r="F18" s="11">
        <f>IFERROR(VLOOKUP(F$6&amp;$A$1&amp;"_"&amp;$A$2,RESULTMED!$1:$1048576,$A18,0)*100,"-")</f>
        <v>14.540116931838497</v>
      </c>
      <c r="G18" s="11">
        <f>IFERROR(VLOOKUP(G$6&amp;$A$1&amp;"_"&amp;$A$2,RESULTMED!$1:$1048576,$A18,0)*100,"-")</f>
        <v>14.704656001530694</v>
      </c>
      <c r="H18" s="11">
        <f>IFERROR(VLOOKUP(H$6&amp;$A$1&amp;"_"&amp;$A$2,RESULTMED!$1:$1048576,$A18,0)*100,"-")</f>
        <v>14.770800444815521</v>
      </c>
      <c r="I18" s="11">
        <f>IFERROR(VLOOKUP(I$6&amp;$A$1&amp;"_"&amp;$A$2,RESULTMED!$1:$1048576,$A18,0)*100,"-")</f>
        <v>15.341989232743614</v>
      </c>
      <c r="J18" s="11">
        <f>IFERROR(VLOOKUP(J$6&amp;$A$1&amp;"_"&amp;$A$2,RESULTMED!$1:$1048576,$A18,0)*100,"-")</f>
        <v>15.975594974122394</v>
      </c>
      <c r="K18" s="11">
        <f>IFERROR(VLOOKUP(K$6&amp;$A$1&amp;"_"&amp;$A$2,RESULTMED!$1:$1048576,$A18,0)*100,"-")</f>
        <v>16.08959518856415</v>
      </c>
      <c r="L18" s="11">
        <f>IFERROR(VLOOKUP(L$6&amp;$A$1&amp;"_"&amp;$A$2,RESULTMED!$1:$1048576,$A18,0)*100,"-")</f>
        <v>15.634773721680792</v>
      </c>
      <c r="M18" s="11">
        <f>IFERROR(VLOOKUP(M$6&amp;$A$1&amp;"_"&amp;$A$2,RESULTMED!$1:$1048576,$A18,0)*100,"-")</f>
        <v>15.921276241325128</v>
      </c>
      <c r="N18" s="11">
        <f>IFERROR(VLOOKUP(N$6&amp;$A$1&amp;"_"&amp;$A$2,RESULTMED!$1:$1048576,$A18,0)*100,"-")</f>
        <v>16.271434332035035</v>
      </c>
      <c r="O18" s="11">
        <f>IFERROR(VLOOKUP(O$6&amp;$A$1&amp;"_"&amp;$A$2,RESULTMED!$1:$1048576,$A18,0)*100,"-")</f>
        <v>15.89176578556018</v>
      </c>
      <c r="P18" s="11">
        <f>IFERROR(VLOOKUP(P$6&amp;$A$1&amp;"_"&amp;$A$2,RESULTMED!$1:$1048576,$A18,0)*100,"-")</f>
        <v>15.938769157548618</v>
      </c>
    </row>
    <row r="19" spans="1:16" ht="40.5" customHeight="1" x14ac:dyDescent="0.2">
      <c r="A19" s="9">
        <v>15</v>
      </c>
      <c r="D19" s="15" t="s">
        <v>49</v>
      </c>
      <c r="E19" s="11">
        <f>IFERROR(VLOOKUP(E$6&amp;$A$1&amp;"_"&amp;$A$2,RESULTMED!$1:$1048576,$A19,0)*100,"-")</f>
        <v>18.399703000760109</v>
      </c>
      <c r="F19" s="11">
        <f>IFERROR(VLOOKUP(F$6&amp;$A$1&amp;"_"&amp;$A$2,RESULTMED!$1:$1048576,$A19,0)*100,"-")</f>
        <v>17.7287251432045</v>
      </c>
      <c r="G19" s="11">
        <f>IFERROR(VLOOKUP(G$6&amp;$A$1&amp;"_"&amp;$A$2,RESULTMED!$1:$1048576,$A19,0)*100,"-")</f>
        <v>17.649557796045276</v>
      </c>
      <c r="H19" s="11">
        <f>IFERROR(VLOOKUP(H$6&amp;$A$1&amp;"_"&amp;$A$2,RESULTMED!$1:$1048576,$A19,0)*100,"-")</f>
        <v>17.990175154390787</v>
      </c>
      <c r="I19" s="11">
        <f>IFERROR(VLOOKUP(I$6&amp;$A$1&amp;"_"&amp;$A$2,RESULTMED!$1:$1048576,$A19,0)*100,"-")</f>
        <v>17.65928395919622</v>
      </c>
      <c r="J19" s="11">
        <f>IFERROR(VLOOKUP(J$6&amp;$A$1&amp;"_"&amp;$A$2,RESULTMED!$1:$1048576,$A19,0)*100,"-")</f>
        <v>17.919089313816215</v>
      </c>
      <c r="K19" s="11">
        <f>IFERROR(VLOOKUP(K$6&amp;$A$1&amp;"_"&amp;$A$2,RESULTMED!$1:$1048576,$A19,0)*100,"-")</f>
        <v>18.551072975356846</v>
      </c>
      <c r="L19" s="11">
        <f>IFERROR(VLOOKUP(L$6&amp;$A$1&amp;"_"&amp;$A$2,RESULTMED!$1:$1048576,$A19,0)*100,"-")</f>
        <v>18.611665799642179</v>
      </c>
      <c r="M19" s="11">
        <f>IFERROR(VLOOKUP(M$6&amp;$A$1&amp;"_"&amp;$A$2,RESULTMED!$1:$1048576,$A19,0)*100,"-")</f>
        <v>18.830393995452543</v>
      </c>
      <c r="N19" s="11">
        <f>IFERROR(VLOOKUP(N$6&amp;$A$1&amp;"_"&amp;$A$2,RESULTMED!$1:$1048576,$A19,0)*100,"-")</f>
        <v>18.705728583313839</v>
      </c>
      <c r="O19" s="11">
        <f>IFERROR(VLOOKUP(O$6&amp;$A$1&amp;"_"&amp;$A$2,RESULTMED!$1:$1048576,$A19,0)*100,"-")</f>
        <v>18.896176709233096</v>
      </c>
      <c r="P19" s="11">
        <f>IFERROR(VLOOKUP(P$6&amp;$A$1&amp;"_"&amp;$A$2,RESULTMED!$1:$1048576,$A19,0)*100,"-")</f>
        <v>19.050448628868626</v>
      </c>
    </row>
    <row r="20" spans="1:16" ht="28.5" customHeight="1" x14ac:dyDescent="0.2">
      <c r="A20" s="9">
        <v>16</v>
      </c>
      <c r="D20" s="15" t="s">
        <v>50</v>
      </c>
      <c r="E20" s="11">
        <f>IFERROR(VLOOKUP(E$6&amp;$A$1&amp;"_"&amp;$A$2,RESULTMED!$1:$1048576,$A20,0)*100,"-")</f>
        <v>8.386864600879731</v>
      </c>
      <c r="F20" s="11">
        <f>IFERROR(VLOOKUP(F$6&amp;$A$1&amp;"_"&amp;$A$2,RESULTMED!$1:$1048576,$A20,0)*100,"-")</f>
        <v>7.537320126580668</v>
      </c>
      <c r="G20" s="11">
        <f>IFERROR(VLOOKUP(G$6&amp;$A$1&amp;"_"&amp;$A$2,RESULTMED!$1:$1048576,$A20,0)*100,"-")</f>
        <v>8.0239589683553181</v>
      </c>
      <c r="H20" s="11">
        <f>IFERROR(VLOOKUP(H$6&amp;$A$1&amp;"_"&amp;$A$2,RESULTMED!$1:$1048576,$A20,0)*100,"-")</f>
        <v>8.3446549516496944</v>
      </c>
      <c r="I20" s="11">
        <f>IFERROR(VLOOKUP(I$6&amp;$A$1&amp;"_"&amp;$A$2,RESULTMED!$1:$1048576,$A20,0)*100,"-")</f>
        <v>8.5600040360965988</v>
      </c>
      <c r="J20" s="11">
        <f>IFERROR(VLOOKUP(J$6&amp;$A$1&amp;"_"&amp;$A$2,RESULTMED!$1:$1048576,$A20,0)*100,"-")</f>
        <v>8.490319879857978</v>
      </c>
      <c r="K20" s="11">
        <f>IFERROR(VLOOKUP(K$6&amp;$A$1&amp;"_"&amp;$A$2,RESULTMED!$1:$1048576,$A20,0)*100,"-")</f>
        <v>8.3815110390999159</v>
      </c>
      <c r="L20" s="11">
        <f>IFERROR(VLOOKUP(L$6&amp;$A$1&amp;"_"&amp;$A$2,RESULTMED!$1:$1048576,$A20,0)*100,"-")</f>
        <v>8.4381707337760563</v>
      </c>
      <c r="M20" s="11">
        <f>IFERROR(VLOOKUP(M$6&amp;$A$1&amp;"_"&amp;$A$2,RESULTMED!$1:$1048576,$A20,0)*100,"-")</f>
        <v>7.657340523982838</v>
      </c>
      <c r="N20" s="11">
        <f>IFERROR(VLOOKUP(N$6&amp;$A$1&amp;"_"&amp;$A$2,RESULTMED!$1:$1048576,$A20,0)*100,"-")</f>
        <v>7.1131018093429743</v>
      </c>
      <c r="O20" s="11">
        <f>IFERROR(VLOOKUP(O$6&amp;$A$1&amp;"_"&amp;$A$2,RESULTMED!$1:$1048576,$A20,0)*100,"-")</f>
        <v>6.7692542399734865</v>
      </c>
      <c r="P20" s="11">
        <f>IFERROR(VLOOKUP(P$6&amp;$A$1&amp;"_"&amp;$A$2,RESULTMED!$1:$1048576,$A20,0)*100,"-")</f>
        <v>6.5359118347846685</v>
      </c>
    </row>
    <row r="21" spans="1:16" ht="28.5" customHeight="1" x14ac:dyDescent="0.2">
      <c r="A21" s="9">
        <v>17</v>
      </c>
      <c r="D21" s="15" t="s">
        <v>51</v>
      </c>
      <c r="E21" s="11">
        <f>IFERROR(VLOOKUP(E$6&amp;$A$1&amp;"_"&amp;$A$2,RESULTMED!$1:$1048576,$A21,0)*100,"-")</f>
        <v>17.959477028010298</v>
      </c>
      <c r="F21" s="11">
        <f>IFERROR(VLOOKUP(F$6&amp;$A$1&amp;"_"&amp;$A$2,RESULTMED!$1:$1048576,$A21,0)*100,"-")</f>
        <v>19.629837956580637</v>
      </c>
      <c r="G21" s="11">
        <f>IFERROR(VLOOKUP(G$6&amp;$A$1&amp;"_"&amp;$A$2,RESULTMED!$1:$1048576,$A21,0)*100,"-")</f>
        <v>20.022922545928783</v>
      </c>
      <c r="H21" s="11">
        <f>IFERROR(VLOOKUP(H$6&amp;$A$1&amp;"_"&amp;$A$2,RESULTMED!$1:$1048576,$A21,0)*100,"-")</f>
        <v>19.499280316924263</v>
      </c>
      <c r="I21" s="11">
        <f>IFERROR(VLOOKUP(I$6&amp;$A$1&amp;"_"&amp;$A$2,RESULTMED!$1:$1048576,$A21,0)*100,"-")</f>
        <v>18.970720882263112</v>
      </c>
      <c r="J21" s="11">
        <f>IFERROR(VLOOKUP(J$6&amp;$A$1&amp;"_"&amp;$A$2,RESULTMED!$1:$1048576,$A21,0)*100,"-")</f>
        <v>19.010603909268227</v>
      </c>
      <c r="K21" s="11">
        <f>IFERROR(VLOOKUP(K$6&amp;$A$1&amp;"_"&amp;$A$2,RESULTMED!$1:$1048576,$A21,0)*100,"-")</f>
        <v>19.002640007097948</v>
      </c>
      <c r="L21" s="11">
        <f>IFERROR(VLOOKUP(L$6&amp;$A$1&amp;"_"&amp;$A$2,RESULTMED!$1:$1048576,$A21,0)*100,"-")</f>
        <v>19.097142999992542</v>
      </c>
      <c r="M21" s="11">
        <f>IFERROR(VLOOKUP(M$6&amp;$A$1&amp;"_"&amp;$A$2,RESULTMED!$1:$1048576,$A21,0)*100,"-")</f>
        <v>19.648481254804594</v>
      </c>
      <c r="N21" s="11">
        <f>IFERROR(VLOOKUP(N$6&amp;$A$1&amp;"_"&amp;$A$2,RESULTMED!$1:$1048576,$A21,0)*100,"-")</f>
        <v>19.91991543376648</v>
      </c>
      <c r="O21" s="11">
        <f>IFERROR(VLOOKUP(O$6&amp;$A$1&amp;"_"&amp;$A$2,RESULTMED!$1:$1048576,$A21,0)*100,"-")</f>
        <v>20.222092040892679</v>
      </c>
      <c r="P21" s="11">
        <f>IFERROR(VLOOKUP(P$6&amp;$A$1&amp;"_"&amp;$A$2,RESULTMED!$1:$1048576,$A21,0)*100,"-")</f>
        <v>20.269654248618313</v>
      </c>
    </row>
    <row r="22" spans="1:16" ht="28.5" customHeight="1" thickBot="1" x14ac:dyDescent="0.25">
      <c r="A22" s="9">
        <v>18</v>
      </c>
      <c r="C22" s="5"/>
      <c r="D22" s="5" t="s">
        <v>52</v>
      </c>
      <c r="E22" s="12">
        <f>IFERROR(VLOOKUP(E$6&amp;$A$1&amp;"_"&amp;$A$2,RESULTMED!$1:$1048576,$A22,0)*100,"-")</f>
        <v>0.48962901963165273</v>
      </c>
      <c r="F22" s="12">
        <f>IFERROR(VLOOKUP(F$6&amp;$A$1&amp;"_"&amp;$A$2,RESULTMED!$1:$1048576,$A22,0)*100,"-")</f>
        <v>0.7222141267014397</v>
      </c>
      <c r="G22" s="12">
        <f>IFERROR(VLOOKUP(G$6&amp;$A$1&amp;"_"&amp;$A$2,RESULTMED!$1:$1048576,$A22,0)*100,"-")</f>
        <v>0.5614723377137979</v>
      </c>
      <c r="H22" s="12">
        <f>IFERROR(VLOOKUP(H$6&amp;$A$1&amp;"_"&amp;$A$2,RESULTMED!$1:$1048576,$A22,0)*100,"-")</f>
        <v>0.52480812434712809</v>
      </c>
      <c r="I22" s="12">
        <f>IFERROR(VLOOKUP(I$6&amp;$A$1&amp;"_"&amp;$A$2,RESULTMED!$1:$1048576,$A22,0)*100,"-")</f>
        <v>0.43952111877797567</v>
      </c>
      <c r="J22" s="12">
        <f>IFERROR(VLOOKUP(J$6&amp;$A$1&amp;"_"&amp;$A$2,RESULTMED!$1:$1048576,$A22,0)*100,"-")</f>
        <v>0.47247386919528744</v>
      </c>
      <c r="K22" s="12">
        <f>IFERROR(VLOOKUP(K$6&amp;$A$1&amp;"_"&amp;$A$2,RESULTMED!$1:$1048576,$A22,0)*100,"-")</f>
        <v>0.37448606378797983</v>
      </c>
      <c r="L22" s="12">
        <f>IFERROR(VLOOKUP(L$6&amp;$A$1&amp;"_"&amp;$A$2,RESULTMED!$1:$1048576,$A22,0)*100,"-")</f>
        <v>0.46715771346612123</v>
      </c>
      <c r="M22" s="12">
        <f>IFERROR(VLOOKUP(M$6&amp;$A$1&amp;"_"&amp;$A$2,RESULTMED!$1:$1048576,$A22,0)*100,"-")</f>
        <v>0.52552939784969388</v>
      </c>
      <c r="N22" s="12">
        <f>IFERROR(VLOOKUP(N$6&amp;$A$1&amp;"_"&amp;$A$2,RESULTMED!$1:$1048576,$A22,0)*100,"-")</f>
        <v>0.55175117712655941</v>
      </c>
      <c r="O22" s="12">
        <f>IFERROR(VLOOKUP(O$6&amp;$A$1&amp;"_"&amp;$A$2,RESULTMED!$1:$1048576,$A22,0)*100,"-")</f>
        <v>0.51087115688548534</v>
      </c>
      <c r="P22" s="12">
        <f>IFERROR(VLOOKUP(P$6&amp;$A$1&amp;"_"&amp;$A$2,RESULTMED!$1:$1048576,$A22,0)*100,"-")</f>
        <v>0.52123436178403471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9" customFormat="1" x14ac:dyDescent="0.2">
      <c r="A2" s="9">
        <v>35</v>
      </c>
      <c r="B2" s="9" t="str">
        <f>VLOOKUP($A$2,Plan3!$B:$C,2,0)</f>
        <v>São Paulo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"Distribuição dos ocupados por posição na ocupação e setor de atividades: "&amp;$B$2&amp;", 2002 a 2013"</f>
        <v>Distribuição dos ocupados por posição na ocupação e setor de atividades: São Paulo,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5</v>
      </c>
      <c r="C8" s="16"/>
      <c r="D8" s="2" t="s">
        <v>56</v>
      </c>
      <c r="E8" s="11">
        <f>IFERROR(VLOOKUP(E$6&amp;$A$1&amp;"_"&amp;$A$2,RESULTMED!$1:$1048576,$A8,0)*100,"-")</f>
        <v>5.4178542142913528</v>
      </c>
      <c r="F8" s="11">
        <f>IFERROR(VLOOKUP(F$6&amp;$A$1&amp;"_"&amp;$A$2,RESULTMED!$1:$1048576,$A8,0)*100,"-")</f>
        <v>5.647078847224928</v>
      </c>
      <c r="G8" s="11">
        <f>IFERROR(VLOOKUP(G$6&amp;$A$1&amp;"_"&amp;$A$2,RESULTMED!$1:$1048576,$A8,0)*100,"-")</f>
        <v>5.4552456201156732</v>
      </c>
      <c r="H8" s="11">
        <f>IFERROR(VLOOKUP(H$6&amp;$A$1&amp;"_"&amp;$A$2,RESULTMED!$1:$1048576,$A8,0)*100,"-")</f>
        <v>5.5637326730905858</v>
      </c>
      <c r="I8" s="11">
        <f>IFERROR(VLOOKUP(I$6&amp;$A$1&amp;"_"&amp;$A$2,RESULTMED!$1:$1048576,$A8,0)*100,"-")</f>
        <v>6.00878501087195</v>
      </c>
      <c r="J8" s="11">
        <f>IFERROR(VLOOKUP(J$6&amp;$A$1&amp;"_"&amp;$A$2,RESULTMED!$1:$1048576,$A8,0)*100,"-")</f>
        <v>5.7543506689727968</v>
      </c>
      <c r="K8" s="11">
        <f>IFERROR(VLOOKUP(K$6&amp;$A$1&amp;"_"&amp;$A$2,RESULTMED!$1:$1048576,$A8,0)*100,"-")</f>
        <v>5.7325712306963101</v>
      </c>
      <c r="L8" s="11">
        <f>IFERROR(VLOOKUP(L$6&amp;$A$1&amp;"_"&amp;$A$2,RESULTMED!$1:$1048576,$A8,0)*100,"-")</f>
        <v>5.7491546544621777</v>
      </c>
      <c r="M8" s="11">
        <f>IFERROR(VLOOKUP(M$6&amp;$A$1&amp;"_"&amp;$A$2,RESULTMED!$1:$1048576,$A8,0)*100,"-")</f>
        <v>5.7188331072522853</v>
      </c>
      <c r="N8" s="11">
        <f>IFERROR(VLOOKUP(N$6&amp;$A$1&amp;"_"&amp;$A$2,RESULTMED!$1:$1048576,$A8,0)*100,"-")</f>
        <v>5.7390674457655253</v>
      </c>
      <c r="O8" s="11">
        <f>IFERROR(VLOOKUP(O$6&amp;$A$1&amp;"_"&amp;$A$2,RESULTMED!$1:$1048576,$A8,0)*100,"-")</f>
        <v>6.1794427274782278</v>
      </c>
      <c r="P8" s="11">
        <f>IFERROR(VLOOKUP(P$6&amp;$A$1&amp;"_"&amp;$A$2,RESULTMED!$1:$1048576,$A8,0)*100,"-")</f>
        <v>6.1172604994696078</v>
      </c>
    </row>
    <row r="9" spans="1:16" ht="28.5" customHeight="1" x14ac:dyDescent="0.2">
      <c r="A9" s="9">
        <v>6</v>
      </c>
      <c r="C9" s="16"/>
      <c r="D9" s="2" t="s">
        <v>53</v>
      </c>
      <c r="E9" s="11">
        <f>IFERROR(VLOOKUP(E$6&amp;$A$1&amp;"_"&amp;$A$2,RESULTMED!$1:$1048576,$A9,0)*100,"-")</f>
        <v>49.55046895774791</v>
      </c>
      <c r="F9" s="11">
        <f>IFERROR(VLOOKUP(F$6&amp;$A$1&amp;"_"&amp;$A$2,RESULTMED!$1:$1048576,$A9,0)*100,"-")</f>
        <v>47.107459365913989</v>
      </c>
      <c r="G9" s="11">
        <f>IFERROR(VLOOKUP(G$6&amp;$A$1&amp;"_"&amp;$A$2,RESULTMED!$1:$1048576,$A9,0)*100,"-")</f>
        <v>45.800416759564961</v>
      </c>
      <c r="H9" s="11">
        <f>IFERROR(VLOOKUP(H$6&amp;$A$1&amp;"_"&amp;$A$2,RESULTMED!$1:$1048576,$A9,0)*100,"-")</f>
        <v>47.181014241882238</v>
      </c>
      <c r="I9" s="11">
        <f>IFERROR(VLOOKUP(I$6&amp;$A$1&amp;"_"&amp;$A$2,RESULTMED!$1:$1048576,$A9,0)*100,"-")</f>
        <v>48.702170226848068</v>
      </c>
      <c r="J9" s="11">
        <f>IFERROR(VLOOKUP(J$6&amp;$A$1&amp;"_"&amp;$A$2,RESULTMED!$1:$1048576,$A9,0)*100,"-")</f>
        <v>49.628466032221155</v>
      </c>
      <c r="K9" s="11">
        <f>IFERROR(VLOOKUP(K$6&amp;$A$1&amp;"_"&amp;$A$2,RESULTMED!$1:$1048576,$A9,0)*100,"-")</f>
        <v>51.646785168993347</v>
      </c>
      <c r="L9" s="11">
        <f>IFERROR(VLOOKUP(L$6&amp;$A$1&amp;"_"&amp;$A$2,RESULTMED!$1:$1048576,$A9,0)*100,"-")</f>
        <v>52.236974460662623</v>
      </c>
      <c r="M9" s="11">
        <f>IFERROR(VLOOKUP(M$6&amp;$A$1&amp;"_"&amp;$A$2,RESULTMED!$1:$1048576,$A9,0)*100,"-")</f>
        <v>54.096495213376663</v>
      </c>
      <c r="N9" s="11">
        <f>IFERROR(VLOOKUP(N$6&amp;$A$1&amp;"_"&amp;$A$2,RESULTMED!$1:$1048576,$A9,0)*100,"-")</f>
        <v>56.506726043764523</v>
      </c>
      <c r="O9" s="11">
        <f>IFERROR(VLOOKUP(O$6&amp;$A$1&amp;"_"&amp;$A$2,RESULTMED!$1:$1048576,$A9,0)*100,"-")</f>
        <v>57.715120948480049</v>
      </c>
      <c r="P9" s="11">
        <f>IFERROR(VLOOKUP(P$6&amp;$A$1&amp;"_"&amp;$A$2,RESULTMED!$1:$1048576,$A9,0)*100,"-")</f>
        <v>58.410264778427901</v>
      </c>
    </row>
    <row r="10" spans="1:16" ht="28.5" customHeight="1" x14ac:dyDescent="0.2">
      <c r="A10" s="9">
        <v>7</v>
      </c>
      <c r="C10" s="16"/>
      <c r="D10" s="2" t="s">
        <v>54</v>
      </c>
      <c r="E10" s="11">
        <f>IFERROR(VLOOKUP(E$6&amp;$A$1&amp;"_"&amp;$A$2,RESULTMED!$1:$1048576,$A10,0)*100,"-")</f>
        <v>22.205747484084679</v>
      </c>
      <c r="F10" s="11">
        <f>IFERROR(VLOOKUP(F$6&amp;$A$1&amp;"_"&amp;$A$2,RESULTMED!$1:$1048576,$A10,0)*100,"-")</f>
        <v>23.302738948824892</v>
      </c>
      <c r="G10" s="11">
        <f>IFERROR(VLOOKUP(G$6&amp;$A$1&amp;"_"&amp;$A$2,RESULTMED!$1:$1048576,$A10,0)*100,"-")</f>
        <v>24.462022695667965</v>
      </c>
      <c r="H10" s="11">
        <f>IFERROR(VLOOKUP(H$6&amp;$A$1&amp;"_"&amp;$A$2,RESULTMED!$1:$1048576,$A10,0)*100,"-")</f>
        <v>24.353376145105383</v>
      </c>
      <c r="I10" s="11">
        <f>IFERROR(VLOOKUP(I$6&amp;$A$1&amp;"_"&amp;$A$2,RESULTMED!$1:$1048576,$A10,0)*100,"-")</f>
        <v>23.177473239520065</v>
      </c>
      <c r="J10" s="11">
        <f>IFERROR(VLOOKUP(J$6&amp;$A$1&amp;"_"&amp;$A$2,RESULTMED!$1:$1048576,$A10,0)*100,"-")</f>
        <v>21.842943040400126</v>
      </c>
      <c r="K10" s="11">
        <f>IFERROR(VLOOKUP(K$6&amp;$A$1&amp;"_"&amp;$A$2,RESULTMED!$1:$1048576,$A10,0)*100,"-")</f>
        <v>20.445191847111115</v>
      </c>
      <c r="L10" s="11">
        <f>IFERROR(VLOOKUP(L$6&amp;$A$1&amp;"_"&amp;$A$2,RESULTMED!$1:$1048576,$A10,0)*100,"-")</f>
        <v>20.123960044536414</v>
      </c>
      <c r="M10" s="11">
        <f>IFERROR(VLOOKUP(M$6&amp;$A$1&amp;"_"&amp;$A$2,RESULTMED!$1:$1048576,$A10,0)*100,"-")</f>
        <v>18.401341032473436</v>
      </c>
      <c r="N10" s="11">
        <f>IFERROR(VLOOKUP(N$6&amp;$A$1&amp;"_"&amp;$A$2,RESULTMED!$1:$1048576,$A10,0)*100,"-")</f>
        <v>16.893548523542272</v>
      </c>
      <c r="O10" s="11">
        <f>IFERROR(VLOOKUP(O$6&amp;$A$1&amp;"_"&amp;$A$2,RESULTMED!$1:$1048576,$A10,0)*100,"-")</f>
        <v>15.548003899757948</v>
      </c>
      <c r="P10" s="11">
        <f>IFERROR(VLOOKUP(P$6&amp;$A$1&amp;"_"&amp;$A$2,RESULTMED!$1:$1048576,$A10,0)*100,"-")</f>
        <v>14.517403660558829</v>
      </c>
    </row>
    <row r="11" spans="1:16" ht="28.5" customHeight="1" x14ac:dyDescent="0.2">
      <c r="A11" s="9">
        <v>8</v>
      </c>
      <c r="C11" s="16"/>
      <c r="D11" s="2" t="s">
        <v>42</v>
      </c>
      <c r="E11" s="11">
        <f>IFERROR(VLOOKUP(E$6&amp;$A$1&amp;"_"&amp;$A$2,RESULTMED!$1:$1048576,$A11,0)*100,"-")</f>
        <v>16.36626484005556</v>
      </c>
      <c r="F11" s="11">
        <f>IFERROR(VLOOKUP(F$6&amp;$A$1&amp;"_"&amp;$A$2,RESULTMED!$1:$1048576,$A11,0)*100,"-")</f>
        <v>17.523778642928413</v>
      </c>
      <c r="G11" s="11">
        <f>IFERROR(VLOOKUP(G$6&amp;$A$1&amp;"_"&amp;$A$2,RESULTMED!$1:$1048576,$A11,0)*100,"-")</f>
        <v>17.879056947793941</v>
      </c>
      <c r="H11" s="11">
        <f>IFERROR(VLOOKUP(H$6&amp;$A$1&amp;"_"&amp;$A$2,RESULTMED!$1:$1048576,$A11,0)*100,"-")</f>
        <v>16.486927315335382</v>
      </c>
      <c r="I11" s="11">
        <f>IFERROR(VLOOKUP(I$6&amp;$A$1&amp;"_"&amp;$A$2,RESULTMED!$1:$1048576,$A11,0)*100,"-")</f>
        <v>16.183434243270803</v>
      </c>
      <c r="J11" s="11">
        <f>IFERROR(VLOOKUP(J$6&amp;$A$1&amp;"_"&amp;$A$2,RESULTMED!$1:$1048576,$A11,0)*100,"-")</f>
        <v>17.146046004765594</v>
      </c>
      <c r="K11" s="11">
        <f>IFERROR(VLOOKUP(K$6&amp;$A$1&amp;"_"&amp;$A$2,RESULTMED!$1:$1048576,$A11,0)*100,"-")</f>
        <v>16.708113161519066</v>
      </c>
      <c r="L11" s="11">
        <f>IFERROR(VLOOKUP(L$6&amp;$A$1&amp;"_"&amp;$A$2,RESULTMED!$1:$1048576,$A11,0)*100,"-")</f>
        <v>16.360006244544259</v>
      </c>
      <c r="M11" s="11">
        <f>IFERROR(VLOOKUP(M$6&amp;$A$1&amp;"_"&amp;$A$2,RESULTMED!$1:$1048576,$A11,0)*100,"-")</f>
        <v>16.421374289323872</v>
      </c>
      <c r="N11" s="11">
        <f>IFERROR(VLOOKUP(N$6&amp;$A$1&amp;"_"&amp;$A$2,RESULTMED!$1:$1048576,$A11,0)*100,"-")</f>
        <v>16.047388525431767</v>
      </c>
      <c r="O11" s="11">
        <f>IFERROR(VLOOKUP(O$6&amp;$A$1&amp;"_"&amp;$A$2,RESULTMED!$1:$1048576,$A11,0)*100,"-")</f>
        <v>15.667434497331115</v>
      </c>
      <c r="P11" s="11">
        <f>IFERROR(VLOOKUP(P$6&amp;$A$1&amp;"_"&amp;$A$2,RESULTMED!$1:$1048576,$A11,0)*100,"-")</f>
        <v>16.040886875362908</v>
      </c>
    </row>
    <row r="12" spans="1:16" ht="28.5" customHeight="1" x14ac:dyDescent="0.2">
      <c r="A12" s="9">
        <v>9</v>
      </c>
      <c r="C12" s="16"/>
      <c r="D12" s="2" t="s">
        <v>43</v>
      </c>
      <c r="E12" s="11">
        <f>IFERROR(VLOOKUP(E$6&amp;$A$1&amp;"_"&amp;$A$2,RESULTMED!$1:$1048576,$A12,0)*100,"-")</f>
        <v>5.2813590013958791</v>
      </c>
      <c r="F12" s="11">
        <f>IFERROR(VLOOKUP(F$6&amp;$A$1&amp;"_"&amp;$A$2,RESULTMED!$1:$1048576,$A12,0)*100,"-")</f>
        <v>5.4663095397604833</v>
      </c>
      <c r="G12" s="11">
        <f>IFERROR(VLOOKUP(G$6&amp;$A$1&amp;"_"&amp;$A$2,RESULTMED!$1:$1048576,$A12,0)*100,"-")</f>
        <v>5.4718603839569386</v>
      </c>
      <c r="H12" s="11">
        <f>IFERROR(VLOOKUP(H$6&amp;$A$1&amp;"_"&amp;$A$2,RESULTMED!$1:$1048576,$A12,0)*100,"-")</f>
        <v>5.5537730578268114</v>
      </c>
      <c r="I12" s="11">
        <f>IFERROR(VLOOKUP(I$6&amp;$A$1&amp;"_"&amp;$A$2,RESULTMED!$1:$1048576,$A12,0)*100,"-")</f>
        <v>5.1881194190934083</v>
      </c>
      <c r="J12" s="11">
        <f>IFERROR(VLOOKUP(J$6&amp;$A$1&amp;"_"&amp;$A$2,RESULTMED!$1:$1048576,$A12,0)*100,"-")</f>
        <v>4.8988022674533136</v>
      </c>
      <c r="K12" s="11">
        <f>IFERROR(VLOOKUP(K$6&amp;$A$1&amp;"_"&amp;$A$2,RESULTMED!$1:$1048576,$A12,0)*100,"-")</f>
        <v>4.7120506437399676</v>
      </c>
      <c r="L12" s="11">
        <f>IFERROR(VLOOKUP(L$6&amp;$A$1&amp;"_"&amp;$A$2,RESULTMED!$1:$1048576,$A12,0)*100,"-")</f>
        <v>4.7302687005052615</v>
      </c>
      <c r="M12" s="11">
        <f>IFERROR(VLOOKUP(M$6&amp;$A$1&amp;"_"&amp;$A$2,RESULTMED!$1:$1048576,$A12,0)*100,"-")</f>
        <v>4.7937304372833172</v>
      </c>
      <c r="N12" s="11">
        <f>IFERROR(VLOOKUP(N$6&amp;$A$1&amp;"_"&amp;$A$2,RESULTMED!$1:$1048576,$A12,0)*100,"-")</f>
        <v>4.3599010743347142</v>
      </c>
      <c r="O12" s="11">
        <f>IFERROR(VLOOKUP(O$6&amp;$A$1&amp;"_"&amp;$A$2,RESULTMED!$1:$1048576,$A12,0)*100,"-")</f>
        <v>4.4737409013501246</v>
      </c>
      <c r="P12" s="11">
        <f>IFERROR(VLOOKUP(P$6&amp;$A$1&amp;"_"&amp;$A$2,RESULTMED!$1:$1048576,$A12,0)*100,"-")</f>
        <v>4.578498601204255</v>
      </c>
    </row>
    <row r="13" spans="1:16" ht="28.5" customHeight="1" x14ac:dyDescent="0.2">
      <c r="A13" s="9">
        <v>10</v>
      </c>
      <c r="C13" s="16"/>
      <c r="D13" s="15" t="s">
        <v>44</v>
      </c>
      <c r="E13" s="11">
        <f>IFERROR(VLOOKUP(E$6&amp;$A$1&amp;"_"&amp;$A$2,RESULTMED!$1:$1048576,$A13,0)*100,"-")</f>
        <v>1.1783055024247024</v>
      </c>
      <c r="F13" s="11">
        <f>IFERROR(VLOOKUP(F$6&amp;$A$1&amp;"_"&amp;$A$2,RESULTMED!$1:$1048576,$A13,0)*100,"-")</f>
        <v>0.95263465534891845</v>
      </c>
      <c r="G13" s="11">
        <f>IFERROR(VLOOKUP(G$6&amp;$A$1&amp;"_"&amp;$A$2,RESULTMED!$1:$1048576,$A13,0)*100,"-")</f>
        <v>0.93139759291583146</v>
      </c>
      <c r="H13" s="11">
        <f>IFERROR(VLOOKUP(H$6&amp;$A$1&amp;"_"&amp;$A$2,RESULTMED!$1:$1048576,$A13,0)*100,"-")</f>
        <v>0.86117656676314569</v>
      </c>
      <c r="I13" s="11">
        <f>IFERROR(VLOOKUP(I$6&amp;$A$1&amp;"_"&amp;$A$2,RESULTMED!$1:$1048576,$A13,0)*100,"-")</f>
        <v>0.74001786040213091</v>
      </c>
      <c r="J13" s="11">
        <f>IFERROR(VLOOKUP(J$6&amp;$A$1&amp;"_"&amp;$A$2,RESULTMED!$1:$1048576,$A13,0)*100,"-")</f>
        <v>0.72939198618507728</v>
      </c>
      <c r="K13" s="11">
        <f>IFERROR(VLOOKUP(K$6&amp;$A$1&amp;"_"&amp;$A$2,RESULTMED!$1:$1048576,$A13,0)*100,"-")</f>
        <v>0.75528794792155796</v>
      </c>
      <c r="L13" s="11">
        <f>IFERROR(VLOOKUP(L$6&amp;$A$1&amp;"_"&amp;$A$2,RESULTMED!$1:$1048576,$A13,0)*100,"-")</f>
        <v>0.79963589528706402</v>
      </c>
      <c r="M13" s="11">
        <f>IFERROR(VLOOKUP(M$6&amp;$A$1&amp;"_"&amp;$A$2,RESULTMED!$1:$1048576,$A13,0)*100,"-")</f>
        <v>0.56822592028611774</v>
      </c>
      <c r="N13" s="11">
        <f>IFERROR(VLOOKUP(N$6&amp;$A$1&amp;"_"&amp;$A$2,RESULTMED!$1:$1048576,$A13,0)*100,"-")</f>
        <v>0.45336838715644467</v>
      </c>
      <c r="O13" s="11">
        <f>IFERROR(VLOOKUP(O$6&amp;$A$1&amp;"_"&amp;$A$2,RESULTMED!$1:$1048576,$A13,0)*100,"-")</f>
        <v>0.41625702560933331</v>
      </c>
      <c r="P13" s="11">
        <f>IFERROR(VLOOKUP(P$6&amp;$A$1&amp;"_"&amp;$A$2,RESULTMED!$1:$1048576,$A13,0)*100,"-")</f>
        <v>0.33568558497927681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11</v>
      </c>
      <c r="D15" s="15" t="s">
        <v>45</v>
      </c>
      <c r="E15" s="11">
        <f>IFERROR(VLOOKUP(E$6&amp;$A$1&amp;"_"&amp;$A$2,RESULTMED!$1:$1048576,$A15,0)*100,"-")</f>
        <v>21.332857662675433</v>
      </c>
      <c r="F15" s="11">
        <f>IFERROR(VLOOKUP(F$6&amp;$A$1&amp;"_"&amp;$A$2,RESULTMED!$1:$1048576,$A15,0)*100,"-")</f>
        <v>21.380726322747602</v>
      </c>
      <c r="G15" s="11">
        <f>IFERROR(VLOOKUP(G$6&amp;$A$1&amp;"_"&amp;$A$2,RESULTMED!$1:$1048576,$A15,0)*100,"-")</f>
        <v>21.661376692621285</v>
      </c>
      <c r="H15" s="11">
        <f>IFERROR(VLOOKUP(H$6&amp;$A$1&amp;"_"&amp;$A$2,RESULTMED!$1:$1048576,$A15,0)*100,"-")</f>
        <v>21.924398248614512</v>
      </c>
      <c r="I15" s="11">
        <f>IFERROR(VLOOKUP(I$6&amp;$A$1&amp;"_"&amp;$A$2,RESULTMED!$1:$1048576,$A15,0)*100,"-")</f>
        <v>21.52672575987712</v>
      </c>
      <c r="J15" s="11">
        <f>IFERROR(VLOOKUP(J$6&amp;$A$1&amp;"_"&amp;$A$2,RESULTMED!$1:$1048576,$A15,0)*100,"-")</f>
        <v>20.776213653728544</v>
      </c>
      <c r="K15" s="11">
        <f>IFERROR(VLOOKUP(K$6&amp;$A$1&amp;"_"&amp;$A$2,RESULTMED!$1:$1048576,$A15,0)*100,"-")</f>
        <v>20.873876210124031</v>
      </c>
      <c r="L15" s="11">
        <f>IFERROR(VLOOKUP(L$6&amp;$A$1&amp;"_"&amp;$A$2,RESULTMED!$1:$1048576,$A15,0)*100,"-")</f>
        <v>20.283543792137134</v>
      </c>
      <c r="M15" s="11">
        <f>IFERROR(VLOOKUP(M$6&amp;$A$1&amp;"_"&amp;$A$2,RESULTMED!$1:$1048576,$A15,0)*100,"-")</f>
        <v>20.118343249081555</v>
      </c>
      <c r="N15" s="11">
        <f>IFERROR(VLOOKUP(N$6&amp;$A$1&amp;"_"&amp;$A$2,RESULTMED!$1:$1048576,$A15,0)*100,"-")</f>
        <v>19.868185353459275</v>
      </c>
      <c r="O15" s="11">
        <f>IFERROR(VLOOKUP(O$6&amp;$A$1&amp;"_"&amp;$A$2,RESULTMED!$1:$1048576,$A15,0)*100,"-")</f>
        <v>19.342861851085235</v>
      </c>
      <c r="P15" s="11">
        <f>IFERROR(VLOOKUP(P$6&amp;$A$1&amp;"_"&amp;$A$2,RESULTMED!$1:$1048576,$A15,0)*100,"-")</f>
        <v>19.419941111272166</v>
      </c>
    </row>
    <row r="16" spans="1:16" ht="28.5" customHeight="1" x14ac:dyDescent="0.2">
      <c r="A16" s="9">
        <v>12</v>
      </c>
      <c r="D16" s="15" t="s">
        <v>46</v>
      </c>
      <c r="E16" s="11">
        <f>IFERROR(VLOOKUP(E$6&amp;$A$1&amp;"_"&amp;$A$2,RESULTMED!$1:$1048576,$A16,0)*100,"-")</f>
        <v>7.1348643765183848</v>
      </c>
      <c r="F16" s="11">
        <f>IFERROR(VLOOKUP(F$6&amp;$A$1&amp;"_"&amp;$A$2,RESULTMED!$1:$1048576,$A16,0)*100,"-")</f>
        <v>7.2733416684699046</v>
      </c>
      <c r="G16" s="11">
        <f>IFERROR(VLOOKUP(G$6&amp;$A$1&amp;"_"&amp;$A$2,RESULTMED!$1:$1048576,$A16,0)*100,"-")</f>
        <v>6.9869949612007192</v>
      </c>
      <c r="H16" s="11">
        <f>IFERROR(VLOOKUP(H$6&amp;$A$1&amp;"_"&amp;$A$2,RESULTMED!$1:$1048576,$A16,0)*100,"-")</f>
        <v>6.748151104471102</v>
      </c>
      <c r="I16" s="11">
        <f>IFERROR(VLOOKUP(I$6&amp;$A$1&amp;"_"&amp;$A$2,RESULTMED!$1:$1048576,$A16,0)*100,"-")</f>
        <v>6.6265670640484204</v>
      </c>
      <c r="J16" s="11">
        <f>IFERROR(VLOOKUP(J$6&amp;$A$1&amp;"_"&amp;$A$2,RESULTMED!$1:$1048576,$A16,0)*100,"-")</f>
        <v>6.8591654175715568</v>
      </c>
      <c r="K16" s="11">
        <f>IFERROR(VLOOKUP(K$6&amp;$A$1&amp;"_"&amp;$A$2,RESULTMED!$1:$1048576,$A16,0)*100,"-")</f>
        <v>7.0399542798174588</v>
      </c>
      <c r="L16" s="11">
        <f>IFERROR(VLOOKUP(L$6&amp;$A$1&amp;"_"&amp;$A$2,RESULTMED!$1:$1048576,$A16,0)*100,"-")</f>
        <v>6.8541846963860689</v>
      </c>
      <c r="M16" s="11">
        <f>IFERROR(VLOOKUP(M$6&amp;$A$1&amp;"_"&amp;$A$2,RESULTMED!$1:$1048576,$A16,0)*100,"-")</f>
        <v>6.8975683975412263</v>
      </c>
      <c r="N16" s="11">
        <f>IFERROR(VLOOKUP(N$6&amp;$A$1&amp;"_"&amp;$A$2,RESULTMED!$1:$1048576,$A16,0)*100,"-")</f>
        <v>7.0534000786709141</v>
      </c>
      <c r="O16" s="11">
        <f>IFERROR(VLOOKUP(O$6&amp;$A$1&amp;"_"&amp;$A$2,RESULTMED!$1:$1048576,$A16,0)*100,"-")</f>
        <v>7.1053606505689455</v>
      </c>
      <c r="P16" s="11">
        <f>IFERROR(VLOOKUP(P$6&amp;$A$1&amp;"_"&amp;$A$2,RESULTMED!$1:$1048576,$A16,0)*100,"-")</f>
        <v>6.8340070591302542</v>
      </c>
    </row>
    <row r="17" spans="1:16" ht="40.5" customHeight="1" x14ac:dyDescent="0.2">
      <c r="A17" s="9">
        <v>13</v>
      </c>
      <c r="D17" s="15" t="s">
        <v>47</v>
      </c>
      <c r="E17" s="11">
        <f>IFERROR(VLOOKUP(E$6&amp;$A$1&amp;"_"&amp;$A$2,RESULTMED!$1:$1048576,$A17,0)*100,"-")</f>
        <v>20.200032727757609</v>
      </c>
      <c r="F17" s="11">
        <f>IFERROR(VLOOKUP(F$6&amp;$A$1&amp;"_"&amp;$A$2,RESULTMED!$1:$1048576,$A17,0)*100,"-")</f>
        <v>20.013313787183559</v>
      </c>
      <c r="G17" s="11">
        <f>IFERROR(VLOOKUP(G$6&amp;$A$1&amp;"_"&amp;$A$2,RESULTMED!$1:$1048576,$A17,0)*100,"-")</f>
        <v>19.691467211411826</v>
      </c>
      <c r="H17" s="11">
        <f>IFERROR(VLOOKUP(H$6&amp;$A$1&amp;"_"&amp;$A$2,RESULTMED!$1:$1048576,$A17,0)*100,"-")</f>
        <v>19.148978349747122</v>
      </c>
      <c r="I17" s="11">
        <f>IFERROR(VLOOKUP(I$6&amp;$A$1&amp;"_"&amp;$A$2,RESULTMED!$1:$1048576,$A17,0)*100,"-")</f>
        <v>19.008918319963826</v>
      </c>
      <c r="J17" s="11">
        <f>IFERROR(VLOOKUP(J$6&amp;$A$1&amp;"_"&amp;$A$2,RESULTMED!$1:$1048576,$A17,0)*100,"-")</f>
        <v>18.796821792446881</v>
      </c>
      <c r="K17" s="11">
        <f>IFERROR(VLOOKUP(K$6&amp;$A$1&amp;"_"&amp;$A$2,RESULTMED!$1:$1048576,$A17,0)*100,"-")</f>
        <v>18.598482888222769</v>
      </c>
      <c r="L17" s="11">
        <f>IFERROR(VLOOKUP(L$6&amp;$A$1&amp;"_"&amp;$A$2,RESULTMED!$1:$1048576,$A17,0)*100,"-")</f>
        <v>18.568052768068743</v>
      </c>
      <c r="M17" s="11">
        <f>IFERROR(VLOOKUP(M$6&amp;$A$1&amp;"_"&amp;$A$2,RESULTMED!$1:$1048576,$A17,0)*100,"-")</f>
        <v>18.0881427908032</v>
      </c>
      <c r="N17" s="11">
        <f>IFERROR(VLOOKUP(N$6&amp;$A$1&amp;"_"&amp;$A$2,RESULTMED!$1:$1048576,$A17,0)*100,"-")</f>
        <v>17.751218940606993</v>
      </c>
      <c r="O17" s="11">
        <f>IFERROR(VLOOKUP(O$6&amp;$A$1&amp;"_"&amp;$A$2,RESULTMED!$1:$1048576,$A17,0)*100,"-")</f>
        <v>17.775562191516027</v>
      </c>
      <c r="P17" s="11">
        <f>IFERROR(VLOOKUP(P$6&amp;$A$1&amp;"_"&amp;$A$2,RESULTMED!$1:$1048576,$A17,0)*100,"-")</f>
        <v>18.043932861299762</v>
      </c>
    </row>
    <row r="18" spans="1:16" ht="40.5" customHeight="1" x14ac:dyDescent="0.2">
      <c r="A18" s="9">
        <v>14</v>
      </c>
      <c r="D18" s="15" t="s">
        <v>48</v>
      </c>
      <c r="E18" s="11">
        <f>IFERROR(VLOOKUP(E$6&amp;$A$1&amp;"_"&amp;$A$2,RESULTMED!$1:$1048576,$A18,0)*100,"-")</f>
        <v>13.593971017745501</v>
      </c>
      <c r="F18" s="11">
        <f>IFERROR(VLOOKUP(F$6&amp;$A$1&amp;"_"&amp;$A$2,RESULTMED!$1:$1048576,$A18,0)*100,"-")</f>
        <v>13.888614035002664</v>
      </c>
      <c r="G18" s="11">
        <f>IFERROR(VLOOKUP(G$6&amp;$A$1&amp;"_"&amp;$A$2,RESULTMED!$1:$1048576,$A18,0)*100,"-")</f>
        <v>14.396294728742504</v>
      </c>
      <c r="H18" s="11">
        <f>IFERROR(VLOOKUP(H$6&amp;$A$1&amp;"_"&amp;$A$2,RESULTMED!$1:$1048576,$A18,0)*100,"-")</f>
        <v>14.621421422308089</v>
      </c>
      <c r="I18" s="11">
        <f>IFERROR(VLOOKUP(I$6&amp;$A$1&amp;"_"&amp;$A$2,RESULTMED!$1:$1048576,$A18,0)*100,"-")</f>
        <v>14.98634651031324</v>
      </c>
      <c r="J18" s="11">
        <f>IFERROR(VLOOKUP(J$6&amp;$A$1&amp;"_"&amp;$A$2,RESULTMED!$1:$1048576,$A18,0)*100,"-")</f>
        <v>15.731917954047288</v>
      </c>
      <c r="K18" s="11">
        <f>IFERROR(VLOOKUP(K$6&amp;$A$1&amp;"_"&amp;$A$2,RESULTMED!$1:$1048576,$A18,0)*100,"-")</f>
        <v>15.700229487172518</v>
      </c>
      <c r="L18" s="11">
        <f>IFERROR(VLOOKUP(L$6&amp;$A$1&amp;"_"&amp;$A$2,RESULTMED!$1:$1048576,$A18,0)*100,"-")</f>
        <v>16.176274116638741</v>
      </c>
      <c r="M18" s="11">
        <f>IFERROR(VLOOKUP(M$6&amp;$A$1&amp;"_"&amp;$A$2,RESULTMED!$1:$1048576,$A18,0)*100,"-")</f>
        <v>16.431424256148038</v>
      </c>
      <c r="N18" s="11">
        <f>IFERROR(VLOOKUP(N$6&amp;$A$1&amp;"_"&amp;$A$2,RESULTMED!$1:$1048576,$A18,0)*100,"-")</f>
        <v>17.185522839613139</v>
      </c>
      <c r="O18" s="11">
        <f>IFERROR(VLOOKUP(O$6&amp;$A$1&amp;"_"&amp;$A$2,RESULTMED!$1:$1048576,$A18,0)*100,"-")</f>
        <v>17.282363065802041</v>
      </c>
      <c r="P18" s="11">
        <f>IFERROR(VLOOKUP(P$6&amp;$A$1&amp;"_"&amp;$A$2,RESULTMED!$1:$1048576,$A18,0)*100,"-")</f>
        <v>16.874320390067087</v>
      </c>
    </row>
    <row r="19" spans="1:16" ht="40.5" customHeight="1" x14ac:dyDescent="0.2">
      <c r="A19" s="9">
        <v>15</v>
      </c>
      <c r="D19" s="15" t="s">
        <v>49</v>
      </c>
      <c r="E19" s="11">
        <f>IFERROR(VLOOKUP(E$6&amp;$A$1&amp;"_"&amp;$A$2,RESULTMED!$1:$1048576,$A19,0)*100,"-")</f>
        <v>13.831351575916589</v>
      </c>
      <c r="F19" s="11">
        <f>IFERROR(VLOOKUP(F$6&amp;$A$1&amp;"_"&amp;$A$2,RESULTMED!$1:$1048576,$A19,0)*100,"-")</f>
        <v>13.60322023837398</v>
      </c>
      <c r="G19" s="11">
        <f>IFERROR(VLOOKUP(G$6&amp;$A$1&amp;"_"&amp;$A$2,RESULTMED!$1:$1048576,$A19,0)*100,"-")</f>
        <v>13.522211191843164</v>
      </c>
      <c r="H19" s="11">
        <f>IFERROR(VLOOKUP(H$6&amp;$A$1&amp;"_"&amp;$A$2,RESULTMED!$1:$1048576,$A19,0)*100,"-")</f>
        <v>13.17357271432239</v>
      </c>
      <c r="I19" s="11">
        <f>IFERROR(VLOOKUP(I$6&amp;$A$1&amp;"_"&amp;$A$2,RESULTMED!$1:$1048576,$A19,0)*100,"-")</f>
        <v>13.123301390272427</v>
      </c>
      <c r="J19" s="11">
        <f>IFERROR(VLOOKUP(J$6&amp;$A$1&amp;"_"&amp;$A$2,RESULTMED!$1:$1048576,$A19,0)*100,"-")</f>
        <v>13.019415811417169</v>
      </c>
      <c r="K19" s="11">
        <f>IFERROR(VLOOKUP(K$6&amp;$A$1&amp;"_"&amp;$A$2,RESULTMED!$1:$1048576,$A19,0)*100,"-")</f>
        <v>13.31522779064119</v>
      </c>
      <c r="L19" s="11">
        <f>IFERROR(VLOOKUP(L$6&amp;$A$1&amp;"_"&amp;$A$2,RESULTMED!$1:$1048576,$A19,0)*100,"-")</f>
        <v>13.697914037010763</v>
      </c>
      <c r="M19" s="11">
        <f>IFERROR(VLOOKUP(M$6&amp;$A$1&amp;"_"&amp;$A$2,RESULTMED!$1:$1048576,$A19,0)*100,"-")</f>
        <v>13.599668074099302</v>
      </c>
      <c r="N19" s="11">
        <f>IFERROR(VLOOKUP(N$6&amp;$A$1&amp;"_"&amp;$A$2,RESULTMED!$1:$1048576,$A19,0)*100,"-")</f>
        <v>13.307357619091976</v>
      </c>
      <c r="O19" s="11">
        <f>IFERROR(VLOOKUP(O$6&amp;$A$1&amp;"_"&amp;$A$2,RESULTMED!$1:$1048576,$A19,0)*100,"-")</f>
        <v>13.820374787612597</v>
      </c>
      <c r="P19" s="11">
        <f>IFERROR(VLOOKUP(P$6&amp;$A$1&amp;"_"&amp;$A$2,RESULTMED!$1:$1048576,$A19,0)*100,"-")</f>
        <v>14.448411649886046</v>
      </c>
    </row>
    <row r="20" spans="1:16" ht="28.5" customHeight="1" x14ac:dyDescent="0.2">
      <c r="A20" s="9">
        <v>16</v>
      </c>
      <c r="D20" s="15" t="s">
        <v>50</v>
      </c>
      <c r="E20" s="11">
        <f>IFERROR(VLOOKUP(E$6&amp;$A$1&amp;"_"&amp;$A$2,RESULTMED!$1:$1048576,$A20,0)*100,"-")</f>
        <v>7.0594784183078758</v>
      </c>
      <c r="F20" s="11">
        <f>IFERROR(VLOOKUP(F$6&amp;$A$1&amp;"_"&amp;$A$2,RESULTMED!$1:$1048576,$A20,0)*100,"-")</f>
        <v>6.9068259156307015</v>
      </c>
      <c r="G20" s="11">
        <f>IFERROR(VLOOKUP(G$6&amp;$A$1&amp;"_"&amp;$A$2,RESULTMED!$1:$1048576,$A20,0)*100,"-")</f>
        <v>7.1910770444308225</v>
      </c>
      <c r="H20" s="11">
        <f>IFERROR(VLOOKUP(H$6&amp;$A$1&amp;"_"&amp;$A$2,RESULTMED!$1:$1048576,$A20,0)*100,"-")</f>
        <v>7.7409041248217791</v>
      </c>
      <c r="I20" s="11">
        <f>IFERROR(VLOOKUP(I$6&amp;$A$1&amp;"_"&amp;$A$2,RESULTMED!$1:$1048576,$A20,0)*100,"-")</f>
        <v>7.8638638614401861</v>
      </c>
      <c r="J20" s="11">
        <f>IFERROR(VLOOKUP(J$6&amp;$A$1&amp;"_"&amp;$A$2,RESULTMED!$1:$1048576,$A20,0)*100,"-")</f>
        <v>7.8147980275917295</v>
      </c>
      <c r="K20" s="11">
        <f>IFERROR(VLOOKUP(K$6&amp;$A$1&amp;"_"&amp;$A$2,RESULTMED!$1:$1048576,$A20,0)*100,"-")</f>
        <v>7.1072512237721934</v>
      </c>
      <c r="L20" s="11">
        <f>IFERROR(VLOOKUP(L$6&amp;$A$1&amp;"_"&amp;$A$2,RESULTMED!$1:$1048576,$A20,0)*100,"-")</f>
        <v>7.1960790773321879</v>
      </c>
      <c r="M20" s="11">
        <f>IFERROR(VLOOKUP(M$6&amp;$A$1&amp;"_"&amp;$A$2,RESULTMED!$1:$1048576,$A20,0)*100,"-")</f>
        <v>6.8365528772997504</v>
      </c>
      <c r="N20" s="11">
        <f>IFERROR(VLOOKUP(N$6&amp;$A$1&amp;"_"&amp;$A$2,RESULTMED!$1:$1048576,$A20,0)*100,"-")</f>
        <v>6.8040191549074898</v>
      </c>
      <c r="O20" s="11">
        <f>IFERROR(VLOOKUP(O$6&amp;$A$1&amp;"_"&amp;$A$2,RESULTMED!$1:$1048576,$A20,0)*100,"-")</f>
        <v>6.4749043837919924</v>
      </c>
      <c r="P20" s="11">
        <f>IFERROR(VLOOKUP(P$6&amp;$A$1&amp;"_"&amp;$A$2,RESULTMED!$1:$1048576,$A20,0)*100,"-")</f>
        <v>5.8127567047798934</v>
      </c>
    </row>
    <row r="21" spans="1:16" ht="28.5" customHeight="1" x14ac:dyDescent="0.2">
      <c r="A21" s="9">
        <v>17</v>
      </c>
      <c r="D21" s="15" t="s">
        <v>51</v>
      </c>
      <c r="E21" s="11">
        <f>IFERROR(VLOOKUP(E$6&amp;$A$1&amp;"_"&amp;$A$2,RESULTMED!$1:$1048576,$A21,0)*100,"-")</f>
        <v>16.372537881640017</v>
      </c>
      <c r="F21" s="11">
        <f>IFERROR(VLOOKUP(F$6&amp;$A$1&amp;"_"&amp;$A$2,RESULTMED!$1:$1048576,$A21,0)*100,"-")</f>
        <v>16.241432669303951</v>
      </c>
      <c r="G21" s="11">
        <f>IFERROR(VLOOKUP(G$6&amp;$A$1&amp;"_"&amp;$A$2,RESULTMED!$1:$1048576,$A21,0)*100,"-")</f>
        <v>15.970991796920567</v>
      </c>
      <c r="H21" s="11">
        <f>IFERROR(VLOOKUP(H$6&amp;$A$1&amp;"_"&amp;$A$2,RESULTMED!$1:$1048576,$A21,0)*100,"-")</f>
        <v>16.107312009989947</v>
      </c>
      <c r="I21" s="11">
        <f>IFERROR(VLOOKUP(I$6&amp;$A$1&amp;"_"&amp;$A$2,RESULTMED!$1:$1048576,$A21,0)*100,"-")</f>
        <v>16.294217054490641</v>
      </c>
      <c r="J21" s="11">
        <f>IFERROR(VLOOKUP(J$6&amp;$A$1&amp;"_"&amp;$A$2,RESULTMED!$1:$1048576,$A21,0)*100,"-")</f>
        <v>16.431063770514847</v>
      </c>
      <c r="K21" s="11">
        <f>IFERROR(VLOOKUP(K$6&amp;$A$1&amp;"_"&amp;$A$2,RESULTMED!$1:$1048576,$A21,0)*100,"-")</f>
        <v>16.895322534583062</v>
      </c>
      <c r="L21" s="11">
        <f>IFERROR(VLOOKUP(L$6&amp;$A$1&amp;"_"&amp;$A$2,RESULTMED!$1:$1048576,$A21,0)*100,"-")</f>
        <v>16.792365831123554</v>
      </c>
      <c r="M21" s="11">
        <f>IFERROR(VLOOKUP(M$6&amp;$A$1&amp;"_"&amp;$A$2,RESULTMED!$1:$1048576,$A21,0)*100,"-")</f>
        <v>17.554897425987225</v>
      </c>
      <c r="N21" s="11">
        <f>IFERROR(VLOOKUP(N$6&amp;$A$1&amp;"_"&amp;$A$2,RESULTMED!$1:$1048576,$A21,0)*100,"-")</f>
        <v>17.583330786329849</v>
      </c>
      <c r="O21" s="11">
        <f>IFERROR(VLOOKUP(O$6&amp;$A$1&amp;"_"&amp;$A$2,RESULTMED!$1:$1048576,$A21,0)*100,"-")</f>
        <v>17.802615991971773</v>
      </c>
      <c r="P21" s="11">
        <f>IFERROR(VLOOKUP(P$6&amp;$A$1&amp;"_"&amp;$A$2,RESULTMED!$1:$1048576,$A21,0)*100,"-")</f>
        <v>18.193135251601657</v>
      </c>
    </row>
    <row r="22" spans="1:16" ht="28.5" customHeight="1" thickBot="1" x14ac:dyDescent="0.25">
      <c r="A22" s="9">
        <v>18</v>
      </c>
      <c r="C22" s="5"/>
      <c r="D22" s="5" t="s">
        <v>52</v>
      </c>
      <c r="E22" s="12">
        <f>IFERROR(VLOOKUP(E$6&amp;$A$1&amp;"_"&amp;$A$2,RESULTMED!$1:$1048576,$A22,0)*100,"-")</f>
        <v>0.47490633943589555</v>
      </c>
      <c r="F22" s="12">
        <f>IFERROR(VLOOKUP(F$6&amp;$A$1&amp;"_"&amp;$A$2,RESULTMED!$1:$1048576,$A22,0)*100,"-")</f>
        <v>0.69252536328700887</v>
      </c>
      <c r="G22" s="12">
        <f>IFERROR(VLOOKUP(G$6&amp;$A$1&amp;"_"&amp;$A$2,RESULTMED!$1:$1048576,$A22,0)*100,"-")</f>
        <v>0.57958637284348014</v>
      </c>
      <c r="H22" s="12">
        <f>IFERROR(VLOOKUP(H$6&amp;$A$1&amp;"_"&amp;$A$2,RESULTMED!$1:$1048576,$A22,0)*100,"-")</f>
        <v>0.53526202572859072</v>
      </c>
      <c r="I22" s="12">
        <f>IFERROR(VLOOKUP(I$6&amp;$A$1&amp;"_"&amp;$A$2,RESULTMED!$1:$1048576,$A22,0)*100,"-")</f>
        <v>0.57006003959970197</v>
      </c>
      <c r="J22" s="12">
        <f>IFERROR(VLOOKUP(J$6&amp;$A$1&amp;"_"&amp;$A$2,RESULTMED!$1:$1048576,$A22,0)*100,"-")</f>
        <v>0.57060357267957862</v>
      </c>
      <c r="K22" s="12">
        <f>IFERROR(VLOOKUP(K$6&amp;$A$1&amp;"_"&amp;$A$2,RESULTMED!$1:$1048576,$A22,0)*100,"-")</f>
        <v>0.46965558564915677</v>
      </c>
      <c r="L22" s="12">
        <f>IFERROR(VLOOKUP(L$6&amp;$A$1&amp;"_"&amp;$A$2,RESULTMED!$1:$1048576,$A22,0)*100,"-")</f>
        <v>0.43158568129944352</v>
      </c>
      <c r="M22" s="12">
        <f>IFERROR(VLOOKUP(M$6&amp;$A$1&amp;"_"&amp;$A$2,RESULTMED!$1:$1048576,$A22,0)*100,"-")</f>
        <v>0.47340292903238379</v>
      </c>
      <c r="N22" s="12">
        <f>IFERROR(VLOOKUP(N$6&amp;$A$1&amp;"_"&amp;$A$2,RESULTMED!$1:$1048576,$A22,0)*100,"-")</f>
        <v>0.44696522731467087</v>
      </c>
      <c r="O22" s="12">
        <f>IFERROR(VLOOKUP(O$6&amp;$A$1&amp;"_"&amp;$A$2,RESULTMED!$1:$1048576,$A22,0)*100,"-")</f>
        <v>0.39595707765574872</v>
      </c>
      <c r="P22" s="12">
        <f>IFERROR(VLOOKUP(P$6&amp;$A$1&amp;"_"&amp;$A$2,RESULTMED!$1:$1048576,$A22,0)*100,"-")</f>
        <v>0.37349497196471132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9" customFormat="1" x14ac:dyDescent="0.2">
      <c r="A2" s="9">
        <v>43</v>
      </c>
      <c r="B2" s="9" t="str">
        <f>VLOOKUP($A$2,Plan3!$B:$C,2,0)</f>
        <v>Porto Alegre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"Distribuição dos ocupados por posição na ocupação e setor de atividades: "&amp;$B$2&amp;", 2002 a 2013"</f>
        <v>Distribuição dos ocupados por posição na ocupação e setor de atividades: Porto Alegre,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5</v>
      </c>
      <c r="C8" s="16"/>
      <c r="D8" s="2" t="s">
        <v>56</v>
      </c>
      <c r="E8" s="11">
        <f>IFERROR(VLOOKUP(E$6&amp;$A$1&amp;"_"&amp;$A$2,RESULTMED!$1:$1048576,$A8,0)*100,"-")</f>
        <v>7.5511589787443354</v>
      </c>
      <c r="F8" s="11">
        <f>IFERROR(VLOOKUP(F$6&amp;$A$1&amp;"_"&amp;$A$2,RESULTMED!$1:$1048576,$A8,0)*100,"-")</f>
        <v>8.1126572192999902</v>
      </c>
      <c r="G8" s="11">
        <f>IFERROR(VLOOKUP(G$6&amp;$A$1&amp;"_"&amp;$A$2,RESULTMED!$1:$1048576,$A8,0)*100,"-")</f>
        <v>8.07788061811973</v>
      </c>
      <c r="H8" s="11">
        <f>IFERROR(VLOOKUP(H$6&amp;$A$1&amp;"_"&amp;$A$2,RESULTMED!$1:$1048576,$A8,0)*100,"-")</f>
        <v>7.762856994898951</v>
      </c>
      <c r="I8" s="11">
        <f>IFERROR(VLOOKUP(I$6&amp;$A$1&amp;"_"&amp;$A$2,RESULTMED!$1:$1048576,$A8,0)*100,"-")</f>
        <v>7.6121406079202352</v>
      </c>
      <c r="J8" s="11">
        <f>IFERROR(VLOOKUP(J$6&amp;$A$1&amp;"_"&amp;$A$2,RESULTMED!$1:$1048576,$A8,0)*100,"-")</f>
        <v>7.4998385342545966</v>
      </c>
      <c r="K8" s="11">
        <f>IFERROR(VLOOKUP(K$6&amp;$A$1&amp;"_"&amp;$A$2,RESULTMED!$1:$1048576,$A8,0)*100,"-")</f>
        <v>7.3591234610500402</v>
      </c>
      <c r="L8" s="11">
        <f>IFERROR(VLOOKUP(L$6&amp;$A$1&amp;"_"&amp;$A$2,RESULTMED!$1:$1048576,$A8,0)*100,"-")</f>
        <v>7.5564728973805755</v>
      </c>
      <c r="M8" s="11">
        <f>IFERROR(VLOOKUP(M$6&amp;$A$1&amp;"_"&amp;$A$2,RESULTMED!$1:$1048576,$A8,0)*100,"-")</f>
        <v>7.3627849837784112</v>
      </c>
      <c r="N8" s="11">
        <f>IFERROR(VLOOKUP(N$6&amp;$A$1&amp;"_"&amp;$A$2,RESULTMED!$1:$1048576,$A8,0)*100,"-")</f>
        <v>7.4056730895548828</v>
      </c>
      <c r="O8" s="11">
        <f>IFERROR(VLOOKUP(O$6&amp;$A$1&amp;"_"&amp;$A$2,RESULTMED!$1:$1048576,$A8,0)*100,"-")</f>
        <v>7.7692182975852369</v>
      </c>
      <c r="P8" s="11">
        <f>IFERROR(VLOOKUP(P$6&amp;$A$1&amp;"_"&amp;$A$2,RESULTMED!$1:$1048576,$A8,0)*100,"-")</f>
        <v>8.0275599803281583</v>
      </c>
    </row>
    <row r="9" spans="1:16" ht="28.5" customHeight="1" x14ac:dyDescent="0.2">
      <c r="A9" s="9">
        <v>6</v>
      </c>
      <c r="C9" s="16"/>
      <c r="D9" s="2" t="s">
        <v>53</v>
      </c>
      <c r="E9" s="11">
        <f>IFERROR(VLOOKUP(E$6&amp;$A$1&amp;"_"&amp;$A$2,RESULTMED!$1:$1048576,$A9,0)*100,"-")</f>
        <v>47.968800952541308</v>
      </c>
      <c r="F9" s="11">
        <f>IFERROR(VLOOKUP(F$6&amp;$A$1&amp;"_"&amp;$A$2,RESULTMED!$1:$1048576,$A9,0)*100,"-")</f>
        <v>47.148121899914059</v>
      </c>
      <c r="G9" s="11">
        <f>IFERROR(VLOOKUP(G$6&amp;$A$1&amp;"_"&amp;$A$2,RESULTMED!$1:$1048576,$A9,0)*100,"-")</f>
        <v>47.903614543264098</v>
      </c>
      <c r="H9" s="11">
        <f>IFERROR(VLOOKUP(H$6&amp;$A$1&amp;"_"&amp;$A$2,RESULTMED!$1:$1048576,$A9,0)*100,"-")</f>
        <v>49.026859837089951</v>
      </c>
      <c r="I9" s="11">
        <f>IFERROR(VLOOKUP(I$6&amp;$A$1&amp;"_"&amp;$A$2,RESULTMED!$1:$1048576,$A9,0)*100,"-")</f>
        <v>49.056054896881506</v>
      </c>
      <c r="J9" s="11">
        <f>IFERROR(VLOOKUP(J$6&amp;$A$1&amp;"_"&amp;$A$2,RESULTMED!$1:$1048576,$A9,0)*100,"-")</f>
        <v>49.753283634917061</v>
      </c>
      <c r="K9" s="11">
        <f>IFERROR(VLOOKUP(K$6&amp;$A$1&amp;"_"&amp;$A$2,RESULTMED!$1:$1048576,$A9,0)*100,"-")</f>
        <v>51.111907809914115</v>
      </c>
      <c r="L9" s="11">
        <f>IFERROR(VLOOKUP(L$6&amp;$A$1&amp;"_"&amp;$A$2,RESULTMED!$1:$1048576,$A9,0)*100,"-")</f>
        <v>52.445943248147387</v>
      </c>
      <c r="M9" s="11">
        <f>IFERROR(VLOOKUP(M$6&amp;$A$1&amp;"_"&amp;$A$2,RESULTMED!$1:$1048576,$A9,0)*100,"-")</f>
        <v>53.710023326426494</v>
      </c>
      <c r="N9" s="11">
        <f>IFERROR(VLOOKUP(N$6&amp;$A$1&amp;"_"&amp;$A$2,RESULTMED!$1:$1048576,$A9,0)*100,"-")</f>
        <v>55.051820335110499</v>
      </c>
      <c r="O9" s="11">
        <f>IFERROR(VLOOKUP(O$6&amp;$A$1&amp;"_"&amp;$A$2,RESULTMED!$1:$1048576,$A9,0)*100,"-")</f>
        <v>55.100966693990387</v>
      </c>
      <c r="P9" s="11">
        <f>IFERROR(VLOOKUP(P$6&amp;$A$1&amp;"_"&amp;$A$2,RESULTMED!$1:$1048576,$A9,0)*100,"-")</f>
        <v>55.591567070202963</v>
      </c>
    </row>
    <row r="10" spans="1:16" ht="28.5" customHeight="1" x14ac:dyDescent="0.2">
      <c r="A10" s="9">
        <v>7</v>
      </c>
      <c r="C10" s="16"/>
      <c r="D10" s="2" t="s">
        <v>54</v>
      </c>
      <c r="E10" s="11">
        <f>IFERROR(VLOOKUP(E$6&amp;$A$1&amp;"_"&amp;$A$2,RESULTMED!$1:$1048576,$A10,0)*100,"-")</f>
        <v>18.144009257517858</v>
      </c>
      <c r="F10" s="11">
        <f>IFERROR(VLOOKUP(F$6&amp;$A$1&amp;"_"&amp;$A$2,RESULTMED!$1:$1048576,$A10,0)*100,"-")</f>
        <v>18.808574190289612</v>
      </c>
      <c r="G10" s="11">
        <f>IFERROR(VLOOKUP(G$6&amp;$A$1&amp;"_"&amp;$A$2,RESULTMED!$1:$1048576,$A10,0)*100,"-")</f>
        <v>19.068376753708893</v>
      </c>
      <c r="H10" s="11">
        <f>IFERROR(VLOOKUP(H$6&amp;$A$1&amp;"_"&amp;$A$2,RESULTMED!$1:$1048576,$A10,0)*100,"-")</f>
        <v>19.240333524904678</v>
      </c>
      <c r="I10" s="11">
        <f>IFERROR(VLOOKUP(I$6&amp;$A$1&amp;"_"&amp;$A$2,RESULTMED!$1:$1048576,$A10,0)*100,"-")</f>
        <v>19.012952309941173</v>
      </c>
      <c r="J10" s="11">
        <f>IFERROR(VLOOKUP(J$6&amp;$A$1&amp;"_"&amp;$A$2,RESULTMED!$1:$1048576,$A10,0)*100,"-")</f>
        <v>18.833025470686959</v>
      </c>
      <c r="K10" s="11">
        <f>IFERROR(VLOOKUP(K$6&amp;$A$1&amp;"_"&amp;$A$2,RESULTMED!$1:$1048576,$A10,0)*100,"-")</f>
        <v>18.480850210952891</v>
      </c>
      <c r="L10" s="11">
        <f>IFERROR(VLOOKUP(L$6&amp;$A$1&amp;"_"&amp;$A$2,RESULTMED!$1:$1048576,$A10,0)*100,"-")</f>
        <v>16.93726435795632</v>
      </c>
      <c r="M10" s="11">
        <f>IFERROR(VLOOKUP(M$6&amp;$A$1&amp;"_"&amp;$A$2,RESULTMED!$1:$1048576,$A10,0)*100,"-")</f>
        <v>16.113608953875783</v>
      </c>
      <c r="N10" s="11">
        <f>IFERROR(VLOOKUP(N$6&amp;$A$1&amp;"_"&amp;$A$2,RESULTMED!$1:$1048576,$A10,0)*100,"-")</f>
        <v>15.852963391634562</v>
      </c>
      <c r="O10" s="11">
        <f>IFERROR(VLOOKUP(O$6&amp;$A$1&amp;"_"&amp;$A$2,RESULTMED!$1:$1048576,$A10,0)*100,"-")</f>
        <v>14.89081913994846</v>
      </c>
      <c r="P10" s="11">
        <f>IFERROR(VLOOKUP(P$6&amp;$A$1&amp;"_"&amp;$A$2,RESULTMED!$1:$1048576,$A10,0)*100,"-")</f>
        <v>14.829395125372605</v>
      </c>
    </row>
    <row r="11" spans="1:16" ht="28.5" customHeight="1" x14ac:dyDescent="0.2">
      <c r="A11" s="9">
        <v>8</v>
      </c>
      <c r="C11" s="16"/>
      <c r="D11" s="2" t="s">
        <v>42</v>
      </c>
      <c r="E11" s="11">
        <f>IFERROR(VLOOKUP(E$6&amp;$A$1&amp;"_"&amp;$A$2,RESULTMED!$1:$1048576,$A11,0)*100,"-")</f>
        <v>19.567509886345093</v>
      </c>
      <c r="F11" s="11">
        <f>IFERROR(VLOOKUP(F$6&amp;$A$1&amp;"_"&amp;$A$2,RESULTMED!$1:$1048576,$A11,0)*100,"-")</f>
        <v>19.444427960302924</v>
      </c>
      <c r="G11" s="11">
        <f>IFERROR(VLOOKUP(G$6&amp;$A$1&amp;"_"&amp;$A$2,RESULTMED!$1:$1048576,$A11,0)*100,"-")</f>
        <v>18.586546584823346</v>
      </c>
      <c r="H11" s="11">
        <f>IFERROR(VLOOKUP(H$6&amp;$A$1&amp;"_"&amp;$A$2,RESULTMED!$1:$1048576,$A11,0)*100,"-")</f>
        <v>17.784164228276758</v>
      </c>
      <c r="I11" s="11">
        <f>IFERROR(VLOOKUP(I$6&amp;$A$1&amp;"_"&amp;$A$2,RESULTMED!$1:$1048576,$A11,0)*100,"-")</f>
        <v>18.749623836576053</v>
      </c>
      <c r="J11" s="11">
        <f>IFERROR(VLOOKUP(J$6&amp;$A$1&amp;"_"&amp;$A$2,RESULTMED!$1:$1048576,$A11,0)*100,"-")</f>
        <v>18.124715666983946</v>
      </c>
      <c r="K11" s="11">
        <f>IFERROR(VLOOKUP(K$6&amp;$A$1&amp;"_"&amp;$A$2,RESULTMED!$1:$1048576,$A11,0)*100,"-")</f>
        <v>17.254730009752706</v>
      </c>
      <c r="L11" s="11">
        <f>IFERROR(VLOOKUP(L$6&amp;$A$1&amp;"_"&amp;$A$2,RESULTMED!$1:$1048576,$A11,0)*100,"-")</f>
        <v>17.68145355838957</v>
      </c>
      <c r="M11" s="11">
        <f>IFERROR(VLOOKUP(M$6&amp;$A$1&amp;"_"&amp;$A$2,RESULTMED!$1:$1048576,$A11,0)*100,"-")</f>
        <v>17.393336957200216</v>
      </c>
      <c r="N11" s="11">
        <f>IFERROR(VLOOKUP(N$6&amp;$A$1&amp;"_"&amp;$A$2,RESULTMED!$1:$1048576,$A11,0)*100,"-")</f>
        <v>16.13941070291034</v>
      </c>
      <c r="O11" s="11">
        <f>IFERROR(VLOOKUP(O$6&amp;$A$1&amp;"_"&amp;$A$2,RESULTMED!$1:$1048576,$A11,0)*100,"-")</f>
        <v>16.759755651349899</v>
      </c>
      <c r="P11" s="11">
        <f>IFERROR(VLOOKUP(P$6&amp;$A$1&amp;"_"&amp;$A$2,RESULTMED!$1:$1048576,$A11,0)*100,"-")</f>
        <v>15.856527338714896</v>
      </c>
    </row>
    <row r="12" spans="1:16" ht="28.5" customHeight="1" x14ac:dyDescent="0.2">
      <c r="A12" s="9">
        <v>9</v>
      </c>
      <c r="C12" s="16"/>
      <c r="D12" s="2" t="s">
        <v>43</v>
      </c>
      <c r="E12" s="11">
        <f>IFERROR(VLOOKUP(E$6&amp;$A$1&amp;"_"&amp;$A$2,RESULTMED!$1:$1048576,$A12,0)*100,"-")</f>
        <v>5.3191993540720963</v>
      </c>
      <c r="F12" s="11">
        <f>IFERROR(VLOOKUP(F$6&amp;$A$1&amp;"_"&amp;$A$2,RESULTMED!$1:$1048576,$A12,0)*100,"-")</f>
        <v>5.2987281002074953</v>
      </c>
      <c r="G12" s="11">
        <f>IFERROR(VLOOKUP(G$6&amp;$A$1&amp;"_"&amp;$A$2,RESULTMED!$1:$1048576,$A12,0)*100,"-")</f>
        <v>5.4965241767407909</v>
      </c>
      <c r="H12" s="11">
        <f>IFERROR(VLOOKUP(H$6&amp;$A$1&amp;"_"&amp;$A$2,RESULTMED!$1:$1048576,$A12,0)*100,"-")</f>
        <v>5.2318337116588749</v>
      </c>
      <c r="I12" s="11">
        <f>IFERROR(VLOOKUP(I$6&amp;$A$1&amp;"_"&amp;$A$2,RESULTMED!$1:$1048576,$A12,0)*100,"-")</f>
        <v>4.5756022622762256</v>
      </c>
      <c r="J12" s="11">
        <f>IFERROR(VLOOKUP(J$6&amp;$A$1&amp;"_"&amp;$A$2,RESULTMED!$1:$1048576,$A12,0)*100,"-")</f>
        <v>4.8405187793888329</v>
      </c>
      <c r="K12" s="11">
        <f>IFERROR(VLOOKUP(K$6&amp;$A$1&amp;"_"&amp;$A$2,RESULTMED!$1:$1048576,$A12,0)*100,"-")</f>
        <v>5.0630713209400078</v>
      </c>
      <c r="L12" s="11">
        <f>IFERROR(VLOOKUP(L$6&amp;$A$1&amp;"_"&amp;$A$2,RESULTMED!$1:$1048576,$A12,0)*100,"-")</f>
        <v>4.8770358354209087</v>
      </c>
      <c r="M12" s="11">
        <f>IFERROR(VLOOKUP(M$6&amp;$A$1&amp;"_"&amp;$A$2,RESULTMED!$1:$1048576,$A12,0)*100,"-")</f>
        <v>4.9589344993231528</v>
      </c>
      <c r="N12" s="11">
        <f>IFERROR(VLOOKUP(N$6&amp;$A$1&amp;"_"&amp;$A$2,RESULTMED!$1:$1048576,$A12,0)*100,"-")</f>
        <v>5.0170531775688572</v>
      </c>
      <c r="O12" s="11">
        <f>IFERROR(VLOOKUP(O$6&amp;$A$1&amp;"_"&amp;$A$2,RESULTMED!$1:$1048576,$A12,0)*100,"-")</f>
        <v>4.980967272429722</v>
      </c>
      <c r="P12" s="11">
        <f>IFERROR(VLOOKUP(P$6&amp;$A$1&amp;"_"&amp;$A$2,RESULTMED!$1:$1048576,$A12,0)*100,"-")</f>
        <v>5.3322080629256829</v>
      </c>
    </row>
    <row r="13" spans="1:16" ht="28.5" customHeight="1" x14ac:dyDescent="0.2">
      <c r="A13" s="9">
        <v>10</v>
      </c>
      <c r="C13" s="16"/>
      <c r="D13" s="15" t="s">
        <v>44</v>
      </c>
      <c r="E13" s="11">
        <f>IFERROR(VLOOKUP(E$6&amp;$A$1&amp;"_"&amp;$A$2,RESULTMED!$1:$1048576,$A13,0)*100,"-")</f>
        <v>1.4493215707780929</v>
      </c>
      <c r="F13" s="11">
        <f>IFERROR(VLOOKUP(F$6&amp;$A$1&amp;"_"&amp;$A$2,RESULTMED!$1:$1048576,$A13,0)*100,"-")</f>
        <v>1.1874906299816901</v>
      </c>
      <c r="G13" s="11">
        <f>IFERROR(VLOOKUP(G$6&amp;$A$1&amp;"_"&amp;$A$2,RESULTMED!$1:$1048576,$A13,0)*100,"-")</f>
        <v>0.86705732334311225</v>
      </c>
      <c r="H13" s="11">
        <f>IFERROR(VLOOKUP(H$6&amp;$A$1&amp;"_"&amp;$A$2,RESULTMED!$1:$1048576,$A13,0)*100,"-")</f>
        <v>0.95395170317138211</v>
      </c>
      <c r="I13" s="11">
        <f>IFERROR(VLOOKUP(I$6&amp;$A$1&amp;"_"&amp;$A$2,RESULTMED!$1:$1048576,$A13,0)*100,"-")</f>
        <v>0.99362608640914585</v>
      </c>
      <c r="J13" s="11">
        <f>IFERROR(VLOOKUP(J$6&amp;$A$1&amp;"_"&amp;$A$2,RESULTMED!$1:$1048576,$A13,0)*100,"-")</f>
        <v>0.9486179137668459</v>
      </c>
      <c r="K13" s="11">
        <f>IFERROR(VLOOKUP(K$6&amp;$A$1&amp;"_"&amp;$A$2,RESULTMED!$1:$1048576,$A13,0)*100,"-")</f>
        <v>0.73031718738940932</v>
      </c>
      <c r="L13" s="11">
        <f>IFERROR(VLOOKUP(L$6&amp;$A$1&amp;"_"&amp;$A$2,RESULTMED!$1:$1048576,$A13,0)*100,"-")</f>
        <v>0.50183010271172335</v>
      </c>
      <c r="M13" s="11">
        <f>IFERROR(VLOOKUP(M$6&amp;$A$1&amp;"_"&amp;$A$2,RESULTMED!$1:$1048576,$A13,0)*100,"-")</f>
        <v>0.46131127939882044</v>
      </c>
      <c r="N13" s="11">
        <f>IFERROR(VLOOKUP(N$6&amp;$A$1&amp;"_"&amp;$A$2,RESULTMED!$1:$1048576,$A13,0)*100,"-")</f>
        <v>0.53307930322116193</v>
      </c>
      <c r="O13" s="11">
        <f>IFERROR(VLOOKUP(O$6&amp;$A$1&amp;"_"&amp;$A$2,RESULTMED!$1:$1048576,$A13,0)*100,"-")</f>
        <v>0.49827294469729744</v>
      </c>
      <c r="P13" s="11">
        <f>IFERROR(VLOOKUP(P$6&amp;$A$1&amp;"_"&amp;$A$2,RESULTMED!$1:$1048576,$A13,0)*100,"-")</f>
        <v>0.36274242246006166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11</v>
      </c>
      <c r="D15" s="15" t="s">
        <v>45</v>
      </c>
      <c r="E15" s="11">
        <f>IFERROR(VLOOKUP(E$6&amp;$A$1&amp;"_"&amp;$A$2,RESULTMED!$1:$1048576,$A15,0)*100,"-")</f>
        <v>24.38911319768005</v>
      </c>
      <c r="F15" s="11">
        <f>IFERROR(VLOOKUP(F$6&amp;$A$1&amp;"_"&amp;$A$2,RESULTMED!$1:$1048576,$A15,0)*100,"-")</f>
        <v>23.260431606322918</v>
      </c>
      <c r="G15" s="11">
        <f>IFERROR(VLOOKUP(G$6&amp;$A$1&amp;"_"&amp;$A$2,RESULTMED!$1:$1048576,$A15,0)*100,"-")</f>
        <v>23.463935689041726</v>
      </c>
      <c r="H15" s="11">
        <f>IFERROR(VLOOKUP(H$6&amp;$A$1&amp;"_"&amp;$A$2,RESULTMED!$1:$1048576,$A15,0)*100,"-")</f>
        <v>23.280475462955806</v>
      </c>
      <c r="I15" s="11">
        <f>IFERROR(VLOOKUP(I$6&amp;$A$1&amp;"_"&amp;$A$2,RESULTMED!$1:$1048576,$A15,0)*100,"-")</f>
        <v>22.359734789388884</v>
      </c>
      <c r="J15" s="11">
        <f>IFERROR(VLOOKUP(J$6&amp;$A$1&amp;"_"&amp;$A$2,RESULTMED!$1:$1048576,$A15,0)*100,"-")</f>
        <v>22.244759614341458</v>
      </c>
      <c r="K15" s="11">
        <f>IFERROR(VLOOKUP(K$6&amp;$A$1&amp;"_"&amp;$A$2,RESULTMED!$1:$1048576,$A15,0)*100,"-")</f>
        <v>21.807486420641418</v>
      </c>
      <c r="L15" s="11">
        <f>IFERROR(VLOOKUP(L$6&amp;$A$1&amp;"_"&amp;$A$2,RESULTMED!$1:$1048576,$A15,0)*100,"-")</f>
        <v>20.95466902924618</v>
      </c>
      <c r="M15" s="11">
        <f>IFERROR(VLOOKUP(M$6&amp;$A$1&amp;"_"&amp;$A$2,RESULTMED!$1:$1048576,$A15,0)*100,"-")</f>
        <v>21.10341423932292</v>
      </c>
      <c r="N15" s="11">
        <f>IFERROR(VLOOKUP(N$6&amp;$A$1&amp;"_"&amp;$A$2,RESULTMED!$1:$1048576,$A15,0)*100,"-")</f>
        <v>21.46397130660807</v>
      </c>
      <c r="O15" s="11">
        <f>IFERROR(VLOOKUP(O$6&amp;$A$1&amp;"_"&amp;$A$2,RESULTMED!$1:$1048576,$A15,0)*100,"-")</f>
        <v>20.860636194100188</v>
      </c>
      <c r="P15" s="11">
        <f>IFERROR(VLOOKUP(P$6&amp;$A$1&amp;"_"&amp;$A$2,RESULTMED!$1:$1048576,$A15,0)*100,"-")</f>
        <v>20.666586583478324</v>
      </c>
    </row>
    <row r="16" spans="1:16" ht="28.5" customHeight="1" x14ac:dyDescent="0.2">
      <c r="A16" s="9">
        <v>12</v>
      </c>
      <c r="D16" s="15" t="s">
        <v>46</v>
      </c>
      <c r="E16" s="11">
        <f>IFERROR(VLOOKUP(E$6&amp;$A$1&amp;"_"&amp;$A$2,RESULTMED!$1:$1048576,$A16,0)*100,"-")</f>
        <v>6.8091963732389624</v>
      </c>
      <c r="F16" s="11">
        <f>IFERROR(VLOOKUP(F$6&amp;$A$1&amp;"_"&amp;$A$2,RESULTMED!$1:$1048576,$A16,0)*100,"-")</f>
        <v>7.1161199742670478</v>
      </c>
      <c r="G16" s="11">
        <f>IFERROR(VLOOKUP(G$6&amp;$A$1&amp;"_"&amp;$A$2,RESULTMED!$1:$1048576,$A16,0)*100,"-")</f>
        <v>6.944954846630659</v>
      </c>
      <c r="H16" s="11">
        <f>IFERROR(VLOOKUP(H$6&amp;$A$1&amp;"_"&amp;$A$2,RESULTMED!$1:$1048576,$A16,0)*100,"-")</f>
        <v>6.8624276559848258</v>
      </c>
      <c r="I16" s="11">
        <f>IFERROR(VLOOKUP(I$6&amp;$A$1&amp;"_"&amp;$A$2,RESULTMED!$1:$1048576,$A16,0)*100,"-")</f>
        <v>6.8754628483198994</v>
      </c>
      <c r="J16" s="11">
        <f>IFERROR(VLOOKUP(J$6&amp;$A$1&amp;"_"&amp;$A$2,RESULTMED!$1:$1048576,$A16,0)*100,"-")</f>
        <v>6.879410948936143</v>
      </c>
      <c r="K16" s="11">
        <f>IFERROR(VLOOKUP(K$6&amp;$A$1&amp;"_"&amp;$A$2,RESULTMED!$1:$1048576,$A16,0)*100,"-")</f>
        <v>6.8887387708378895</v>
      </c>
      <c r="L16" s="11">
        <f>IFERROR(VLOOKUP(L$6&amp;$A$1&amp;"_"&amp;$A$2,RESULTMED!$1:$1048576,$A16,0)*100,"-")</f>
        <v>7.0917385606066707</v>
      </c>
      <c r="M16" s="11">
        <f>IFERROR(VLOOKUP(M$6&amp;$A$1&amp;"_"&amp;$A$2,RESULTMED!$1:$1048576,$A16,0)*100,"-")</f>
        <v>7.5141751888940123</v>
      </c>
      <c r="N16" s="11">
        <f>IFERROR(VLOOKUP(N$6&amp;$A$1&amp;"_"&amp;$A$2,RESULTMED!$1:$1048576,$A16,0)*100,"-")</f>
        <v>7.4399382829861622</v>
      </c>
      <c r="O16" s="11">
        <f>IFERROR(VLOOKUP(O$6&amp;$A$1&amp;"_"&amp;$A$2,RESULTMED!$1:$1048576,$A16,0)*100,"-")</f>
        <v>7.3851200508002197</v>
      </c>
      <c r="P16" s="11">
        <f>IFERROR(VLOOKUP(P$6&amp;$A$1&amp;"_"&amp;$A$2,RESULTMED!$1:$1048576,$A16,0)*100,"-")</f>
        <v>7.3592427539386662</v>
      </c>
    </row>
    <row r="17" spans="1:16" ht="40.5" customHeight="1" x14ac:dyDescent="0.2">
      <c r="A17" s="9">
        <v>13</v>
      </c>
      <c r="D17" s="15" t="s">
        <v>47</v>
      </c>
      <c r="E17" s="11">
        <f>IFERROR(VLOOKUP(E$6&amp;$A$1&amp;"_"&amp;$A$2,RESULTMED!$1:$1048576,$A17,0)*100,"-")</f>
        <v>20.266757190957563</v>
      </c>
      <c r="F17" s="11">
        <f>IFERROR(VLOOKUP(F$6&amp;$A$1&amp;"_"&amp;$A$2,RESULTMED!$1:$1048576,$A17,0)*100,"-")</f>
        <v>20.019533142217625</v>
      </c>
      <c r="G17" s="11">
        <f>IFERROR(VLOOKUP(G$6&amp;$A$1&amp;"_"&amp;$A$2,RESULTMED!$1:$1048576,$A17,0)*100,"-")</f>
        <v>19.05749886911368</v>
      </c>
      <c r="H17" s="11">
        <f>IFERROR(VLOOKUP(H$6&amp;$A$1&amp;"_"&amp;$A$2,RESULTMED!$1:$1048576,$A17,0)*100,"-")</f>
        <v>19.220215866125528</v>
      </c>
      <c r="I17" s="11">
        <f>IFERROR(VLOOKUP(I$6&amp;$A$1&amp;"_"&amp;$A$2,RESULTMED!$1:$1048576,$A17,0)*100,"-")</f>
        <v>19.413090426927209</v>
      </c>
      <c r="J17" s="11">
        <f>IFERROR(VLOOKUP(J$6&amp;$A$1&amp;"_"&amp;$A$2,RESULTMED!$1:$1048576,$A17,0)*100,"-")</f>
        <v>19.404243663691023</v>
      </c>
      <c r="K17" s="11">
        <f>IFERROR(VLOOKUP(K$6&amp;$A$1&amp;"_"&amp;$A$2,RESULTMED!$1:$1048576,$A17,0)*100,"-")</f>
        <v>20.166814790186137</v>
      </c>
      <c r="L17" s="11">
        <f>IFERROR(VLOOKUP(L$6&amp;$A$1&amp;"_"&amp;$A$2,RESULTMED!$1:$1048576,$A17,0)*100,"-")</f>
        <v>20.250119964925869</v>
      </c>
      <c r="M17" s="11">
        <f>IFERROR(VLOOKUP(M$6&amp;$A$1&amp;"_"&amp;$A$2,RESULTMED!$1:$1048576,$A17,0)*100,"-")</f>
        <v>19.778948158378029</v>
      </c>
      <c r="N17" s="11">
        <f>IFERROR(VLOOKUP(N$6&amp;$A$1&amp;"_"&amp;$A$2,RESULTMED!$1:$1048576,$A17,0)*100,"-")</f>
        <v>19.445864092164115</v>
      </c>
      <c r="O17" s="11">
        <f>IFERROR(VLOOKUP(O$6&amp;$A$1&amp;"_"&amp;$A$2,RESULTMED!$1:$1048576,$A17,0)*100,"-")</f>
        <v>19.59843399097139</v>
      </c>
      <c r="P17" s="11">
        <f>IFERROR(VLOOKUP(P$6&amp;$A$1&amp;"_"&amp;$A$2,RESULTMED!$1:$1048576,$A17,0)*100,"-")</f>
        <v>19.250774077009865</v>
      </c>
    </row>
    <row r="18" spans="1:16" ht="40.5" customHeight="1" x14ac:dyDescent="0.2">
      <c r="A18" s="9">
        <v>14</v>
      </c>
      <c r="D18" s="15" t="s">
        <v>48</v>
      </c>
      <c r="E18" s="11">
        <f>IFERROR(VLOOKUP(E$6&amp;$A$1&amp;"_"&amp;$A$2,RESULTMED!$1:$1048576,$A18,0)*100,"-")</f>
        <v>11.022477341020243</v>
      </c>
      <c r="F18" s="11">
        <f>IFERROR(VLOOKUP(F$6&amp;$A$1&amp;"_"&amp;$A$2,RESULTMED!$1:$1048576,$A18,0)*100,"-")</f>
        <v>11.329776840192917</v>
      </c>
      <c r="G18" s="11">
        <f>IFERROR(VLOOKUP(G$6&amp;$A$1&amp;"_"&amp;$A$2,RESULTMED!$1:$1048576,$A18,0)*100,"-")</f>
        <v>11.807388272576715</v>
      </c>
      <c r="H18" s="11">
        <f>IFERROR(VLOOKUP(H$6&amp;$A$1&amp;"_"&amp;$A$2,RESULTMED!$1:$1048576,$A18,0)*100,"-")</f>
        <v>12.195311763213111</v>
      </c>
      <c r="I18" s="11">
        <f>IFERROR(VLOOKUP(I$6&amp;$A$1&amp;"_"&amp;$A$2,RESULTMED!$1:$1048576,$A18,0)*100,"-")</f>
        <v>12.751968004558318</v>
      </c>
      <c r="J18" s="11">
        <f>IFERROR(VLOOKUP(J$6&amp;$A$1&amp;"_"&amp;$A$2,RESULTMED!$1:$1048576,$A18,0)*100,"-")</f>
        <v>12.945974709586389</v>
      </c>
      <c r="K18" s="11">
        <f>IFERROR(VLOOKUP(K$6&amp;$A$1&amp;"_"&amp;$A$2,RESULTMED!$1:$1048576,$A18,0)*100,"-")</f>
        <v>13.464730725695784</v>
      </c>
      <c r="L18" s="11">
        <f>IFERROR(VLOOKUP(L$6&amp;$A$1&amp;"_"&amp;$A$2,RESULTMED!$1:$1048576,$A18,0)*100,"-")</f>
        <v>13.520791065606751</v>
      </c>
      <c r="M18" s="11">
        <f>IFERROR(VLOOKUP(M$6&amp;$A$1&amp;"_"&amp;$A$2,RESULTMED!$1:$1048576,$A18,0)*100,"-")</f>
        <v>13.548557809134895</v>
      </c>
      <c r="N18" s="11">
        <f>IFERROR(VLOOKUP(N$6&amp;$A$1&amp;"_"&amp;$A$2,RESULTMED!$1:$1048576,$A18,0)*100,"-")</f>
        <v>13.449559232510905</v>
      </c>
      <c r="O18" s="11">
        <f>IFERROR(VLOOKUP(O$6&amp;$A$1&amp;"_"&amp;$A$2,RESULTMED!$1:$1048576,$A18,0)*100,"-")</f>
        <v>13.826644461872556</v>
      </c>
      <c r="P18" s="11">
        <f>IFERROR(VLOOKUP(P$6&amp;$A$1&amp;"_"&amp;$A$2,RESULTMED!$1:$1048576,$A18,0)*100,"-")</f>
        <v>14.73843269154194</v>
      </c>
    </row>
    <row r="19" spans="1:16" ht="40.5" customHeight="1" x14ac:dyDescent="0.2">
      <c r="A19" s="9">
        <v>15</v>
      </c>
      <c r="D19" s="15" t="s">
        <v>49</v>
      </c>
      <c r="E19" s="11">
        <f>IFERROR(VLOOKUP(E$6&amp;$A$1&amp;"_"&amp;$A$2,RESULTMED!$1:$1048576,$A19,0)*100,"-")</f>
        <v>15.859603649782429</v>
      </c>
      <c r="F19" s="11">
        <f>IFERROR(VLOOKUP(F$6&amp;$A$1&amp;"_"&amp;$A$2,RESULTMED!$1:$1048576,$A19,0)*100,"-")</f>
        <v>16.471702642543065</v>
      </c>
      <c r="G19" s="11">
        <f>IFERROR(VLOOKUP(G$6&amp;$A$1&amp;"_"&amp;$A$2,RESULTMED!$1:$1048576,$A19,0)*100,"-")</f>
        <v>16.170563791714983</v>
      </c>
      <c r="H19" s="11">
        <f>IFERROR(VLOOKUP(H$6&amp;$A$1&amp;"_"&amp;$A$2,RESULTMED!$1:$1048576,$A19,0)*100,"-")</f>
        <v>16.079890794933529</v>
      </c>
      <c r="I19" s="11">
        <f>IFERROR(VLOOKUP(I$6&amp;$A$1&amp;"_"&amp;$A$2,RESULTMED!$1:$1048576,$A19,0)*100,"-")</f>
        <v>16.025177289101066</v>
      </c>
      <c r="J19" s="11">
        <f>IFERROR(VLOOKUP(J$6&amp;$A$1&amp;"_"&amp;$A$2,RESULTMED!$1:$1048576,$A19,0)*100,"-")</f>
        <v>16.08960548195531</v>
      </c>
      <c r="K19" s="11">
        <f>IFERROR(VLOOKUP(K$6&amp;$A$1&amp;"_"&amp;$A$2,RESULTMED!$1:$1048576,$A19,0)*100,"-")</f>
        <v>16.105508381065331</v>
      </c>
      <c r="L19" s="11">
        <f>IFERROR(VLOOKUP(L$6&amp;$A$1&amp;"_"&amp;$A$2,RESULTMED!$1:$1048576,$A19,0)*100,"-")</f>
        <v>16.111011848801134</v>
      </c>
      <c r="M19" s="11">
        <f>IFERROR(VLOOKUP(M$6&amp;$A$1&amp;"_"&amp;$A$2,RESULTMED!$1:$1048576,$A19,0)*100,"-")</f>
        <v>16.327542165238086</v>
      </c>
      <c r="N19" s="11">
        <f>IFERROR(VLOOKUP(N$6&amp;$A$1&amp;"_"&amp;$A$2,RESULTMED!$1:$1048576,$A19,0)*100,"-")</f>
        <v>16.46931739989251</v>
      </c>
      <c r="O19" s="11">
        <f>IFERROR(VLOOKUP(O$6&amp;$A$1&amp;"_"&amp;$A$2,RESULTMED!$1:$1048576,$A19,0)*100,"-")</f>
        <v>16.977366768803709</v>
      </c>
      <c r="P19" s="11">
        <f>IFERROR(VLOOKUP(P$6&amp;$A$1&amp;"_"&amp;$A$2,RESULTMED!$1:$1048576,$A19,0)*100,"-")</f>
        <v>17.554052471658341</v>
      </c>
    </row>
    <row r="20" spans="1:16" ht="28.5" customHeight="1" x14ac:dyDescent="0.2">
      <c r="A20" s="9">
        <v>16</v>
      </c>
      <c r="D20" s="15" t="s">
        <v>50</v>
      </c>
      <c r="E20" s="11">
        <f>IFERROR(VLOOKUP(E$6&amp;$A$1&amp;"_"&amp;$A$2,RESULTMED!$1:$1048576,$A20,0)*100,"-")</f>
        <v>6.289518481483829</v>
      </c>
      <c r="F20" s="11">
        <f>IFERROR(VLOOKUP(F$6&amp;$A$1&amp;"_"&amp;$A$2,RESULTMED!$1:$1048576,$A20,0)*100,"-")</f>
        <v>6.894757908685893</v>
      </c>
      <c r="G20" s="11">
        <f>IFERROR(VLOOKUP(G$6&amp;$A$1&amp;"_"&amp;$A$2,RESULTMED!$1:$1048576,$A20,0)*100,"-")</f>
        <v>7.2926093663518792</v>
      </c>
      <c r="H20" s="11">
        <f>IFERROR(VLOOKUP(H$6&amp;$A$1&amp;"_"&amp;$A$2,RESULTMED!$1:$1048576,$A20,0)*100,"-")</f>
        <v>7.1140902253666107</v>
      </c>
      <c r="I20" s="11">
        <f>IFERROR(VLOOKUP(I$6&amp;$A$1&amp;"_"&amp;$A$2,RESULTMED!$1:$1048576,$A20,0)*100,"-")</f>
        <v>7.0820619507589946</v>
      </c>
      <c r="J20" s="11">
        <f>IFERROR(VLOOKUP(J$6&amp;$A$1&amp;"_"&amp;$A$2,RESULTMED!$1:$1048576,$A20,0)*100,"-")</f>
        <v>6.8867642157110271</v>
      </c>
      <c r="K20" s="11">
        <f>IFERROR(VLOOKUP(K$6&amp;$A$1&amp;"_"&amp;$A$2,RESULTMED!$1:$1048576,$A20,0)*100,"-")</f>
        <v>6.3611538040543198</v>
      </c>
      <c r="L20" s="11">
        <f>IFERROR(VLOOKUP(L$6&amp;$A$1&amp;"_"&amp;$A$2,RESULTMED!$1:$1048576,$A20,0)*100,"-")</f>
        <v>6.4068771279329546</v>
      </c>
      <c r="M20" s="11">
        <f>IFERROR(VLOOKUP(M$6&amp;$A$1&amp;"_"&amp;$A$2,RESULTMED!$1:$1048576,$A20,0)*100,"-")</f>
        <v>6.2363286365404971</v>
      </c>
      <c r="N20" s="11">
        <f>IFERROR(VLOOKUP(N$6&amp;$A$1&amp;"_"&amp;$A$2,RESULTMED!$1:$1048576,$A20,0)*100,"-")</f>
        <v>5.8090037969372839</v>
      </c>
      <c r="O20" s="11">
        <f>IFERROR(VLOOKUP(O$6&amp;$A$1&amp;"_"&amp;$A$2,RESULTMED!$1:$1048576,$A20,0)*100,"-")</f>
        <v>5.4724639976994816</v>
      </c>
      <c r="P20" s="11">
        <f>IFERROR(VLOOKUP(P$6&amp;$A$1&amp;"_"&amp;$A$2,RESULTMED!$1:$1048576,$A20,0)*100,"-")</f>
        <v>4.8147155575571263</v>
      </c>
    </row>
    <row r="21" spans="1:16" ht="28.5" customHeight="1" x14ac:dyDescent="0.2">
      <c r="A21" s="9">
        <v>17</v>
      </c>
      <c r="D21" s="15" t="s">
        <v>51</v>
      </c>
      <c r="E21" s="11">
        <f>IFERROR(VLOOKUP(E$6&amp;$A$1&amp;"_"&amp;$A$2,RESULTMED!$1:$1048576,$A21,0)*100,"-")</f>
        <v>14.678187164488937</v>
      </c>
      <c r="F21" s="11">
        <f>IFERROR(VLOOKUP(F$6&amp;$A$1&amp;"_"&amp;$A$2,RESULTMED!$1:$1048576,$A21,0)*100,"-")</f>
        <v>14.023437842929013</v>
      </c>
      <c r="G21" s="11">
        <f>IFERROR(VLOOKUP(G$6&amp;$A$1&amp;"_"&amp;$A$2,RESULTMED!$1:$1048576,$A21,0)*100,"-")</f>
        <v>14.365308704678911</v>
      </c>
      <c r="H21" s="11">
        <f>IFERROR(VLOOKUP(H$6&amp;$A$1&amp;"_"&amp;$A$2,RESULTMED!$1:$1048576,$A21,0)*100,"-")</f>
        <v>14.379845716790435</v>
      </c>
      <c r="I21" s="11">
        <f>IFERROR(VLOOKUP(I$6&amp;$A$1&amp;"_"&amp;$A$2,RESULTMED!$1:$1048576,$A21,0)*100,"-")</f>
        <v>14.71401272111787</v>
      </c>
      <c r="J21" s="11">
        <f>IFERROR(VLOOKUP(J$6&amp;$A$1&amp;"_"&amp;$A$2,RESULTMED!$1:$1048576,$A21,0)*100,"-")</f>
        <v>14.741523203370832</v>
      </c>
      <c r="K21" s="11">
        <f>IFERROR(VLOOKUP(K$6&amp;$A$1&amp;"_"&amp;$A$2,RESULTMED!$1:$1048576,$A21,0)*100,"-")</f>
        <v>14.42415341931782</v>
      </c>
      <c r="L21" s="11">
        <f>IFERROR(VLOOKUP(L$6&amp;$A$1&amp;"_"&amp;$A$2,RESULTMED!$1:$1048576,$A21,0)*100,"-")</f>
        <v>14.947746582790739</v>
      </c>
      <c r="M21" s="11">
        <f>IFERROR(VLOOKUP(M$6&amp;$A$1&amp;"_"&amp;$A$2,RESULTMED!$1:$1048576,$A21,0)*100,"-")</f>
        <v>14.820070098068683</v>
      </c>
      <c r="N21" s="11">
        <f>IFERROR(VLOOKUP(N$6&amp;$A$1&amp;"_"&amp;$A$2,RESULTMED!$1:$1048576,$A21,0)*100,"-")</f>
        <v>15.301011290945491</v>
      </c>
      <c r="O21" s="11">
        <f>IFERROR(VLOOKUP(O$6&amp;$A$1&amp;"_"&amp;$A$2,RESULTMED!$1:$1048576,$A21,0)*100,"-")</f>
        <v>15.218592760281883</v>
      </c>
      <c r="P21" s="11">
        <f>IFERROR(VLOOKUP(P$6&amp;$A$1&amp;"_"&amp;$A$2,RESULTMED!$1:$1048576,$A21,0)*100,"-")</f>
        <v>14.978898950713479</v>
      </c>
    </row>
    <row r="22" spans="1:16" ht="28.5" customHeight="1" thickBot="1" x14ac:dyDescent="0.25">
      <c r="A22" s="9">
        <v>18</v>
      </c>
      <c r="C22" s="5"/>
      <c r="D22" s="5" t="s">
        <v>52</v>
      </c>
      <c r="E22" s="12">
        <f>IFERROR(VLOOKUP(E$6&amp;$A$1&amp;"_"&amp;$A$2,RESULTMED!$1:$1048576,$A22,0)*100,"-")</f>
        <v>0.67486775656587972</v>
      </c>
      <c r="F22" s="12">
        <f>IFERROR(VLOOKUP(F$6&amp;$A$1&amp;"_"&amp;$A$2,RESULTMED!$1:$1048576,$A22,0)*100,"-")</f>
        <v>0.88424004283730817</v>
      </c>
      <c r="G22" s="12">
        <f>IFERROR(VLOOKUP(G$6&amp;$A$1&amp;"_"&amp;$A$2,RESULTMED!$1:$1048576,$A22,0)*100,"-")</f>
        <v>0.89774045989095763</v>
      </c>
      <c r="H22" s="12">
        <f>IFERROR(VLOOKUP(H$6&amp;$A$1&amp;"_"&amp;$A$2,RESULTMED!$1:$1048576,$A22,0)*100,"-")</f>
        <v>0.86774251462981167</v>
      </c>
      <c r="I22" s="12">
        <f>IFERROR(VLOOKUP(I$6&amp;$A$1&amp;"_"&amp;$A$2,RESULTMED!$1:$1048576,$A22,0)*100,"-")</f>
        <v>0.77849196983140512</v>
      </c>
      <c r="J22" s="12">
        <f>IFERROR(VLOOKUP(J$6&amp;$A$1&amp;"_"&amp;$A$2,RESULTMED!$1:$1048576,$A22,0)*100,"-")</f>
        <v>0.80771816240617145</v>
      </c>
      <c r="K22" s="12">
        <f>IFERROR(VLOOKUP(K$6&amp;$A$1&amp;"_"&amp;$A$2,RESULTMED!$1:$1048576,$A22,0)*100,"-")</f>
        <v>0.78141368820019297</v>
      </c>
      <c r="L22" s="12">
        <f>IFERROR(VLOOKUP(L$6&amp;$A$1&amp;"_"&amp;$A$2,RESULTMED!$1:$1048576,$A22,0)*100,"-")</f>
        <v>0.71704582009637019</v>
      </c>
      <c r="M22" s="12">
        <f>IFERROR(VLOOKUP(M$6&amp;$A$1&amp;"_"&amp;$A$2,RESULTMED!$1:$1048576,$A22,0)*100,"-")</f>
        <v>0.6709637044268103</v>
      </c>
      <c r="N22" s="12">
        <f>IFERROR(VLOOKUP(N$6&amp;$A$1&amp;"_"&amp;$A$2,RESULTMED!$1:$1048576,$A22,0)*100,"-")</f>
        <v>0.6213345979552688</v>
      </c>
      <c r="O22" s="12">
        <f>IFERROR(VLOOKUP(O$6&amp;$A$1&amp;"_"&amp;$A$2,RESULTMED!$1:$1048576,$A22,0)*100,"-")</f>
        <v>0.66074177547212554</v>
      </c>
      <c r="P22" s="12">
        <f>IFERROR(VLOOKUP(P$6&amp;$A$1&amp;"_"&amp;$A$2,RESULTMED!$1:$1048576,$A22,0)*100,"-")</f>
        <v>0.63729691410361888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>
        <v>0.49305313181169647</v>
      </c>
      <c r="F1" s="10">
        <v>0.59184204271154239</v>
      </c>
      <c r="G1" s="10">
        <v>0.62309209305644819</v>
      </c>
      <c r="H1" s="10">
        <v>0.66422977911290937</v>
      </c>
      <c r="I1" s="10">
        <v>0.6826403160700506</v>
      </c>
      <c r="J1" s="10">
        <v>0.70838256554615264</v>
      </c>
      <c r="K1" s="10">
        <v>0.75767752502409669</v>
      </c>
      <c r="L1" s="10">
        <v>0.79701662753288993</v>
      </c>
      <c r="M1" s="10">
        <v>0.83712991661176306</v>
      </c>
      <c r="N1" s="10">
        <v>0.89255036039790692</v>
      </c>
      <c r="O1" s="10">
        <v>0.93614060703256841</v>
      </c>
      <c r="P1" s="10">
        <v>1</v>
      </c>
    </row>
    <row r="2" spans="1:16" s="9" customFormat="1" x14ac:dyDescent="0.2">
      <c r="A2" s="9">
        <v>0</v>
      </c>
      <c r="B2" s="9" t="str">
        <f>VLOOKUP($A$2,Plan3!$B:$C,2,0)</f>
        <v>Brasil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"Remuneracão média do trabalho dos ocupados por posição na ocupação e setor de atividades: "&amp;$B$2&amp;", 2002 a 2013"</f>
        <v>Remuneracão média do trabalho dos ocupados por posição na ocupação e setor de atividades: Brasil,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19</v>
      </c>
      <c r="C8" s="16"/>
      <c r="D8" s="2" t="s">
        <v>56</v>
      </c>
      <c r="E8" s="11">
        <f>IFERROR(VLOOKUP(E$6&amp;$A$1&amp;"_"&amp;$A$2,RESULTMED!$1:$1048576,$A8,0)/E$1,"-")</f>
        <v>2664.9376244899354</v>
      </c>
      <c r="F8" s="11">
        <f>IFERROR(VLOOKUP(F$6&amp;$A$1&amp;"_"&amp;$A$2,RESULTMED!$1:$1048576,$A8,0)/F$1,"-")</f>
        <v>2381.0906256614644</v>
      </c>
      <c r="G8" s="11">
        <f>IFERROR(VLOOKUP(G$6&amp;$A$1&amp;"_"&amp;$A$2,RESULTMED!$1:$1048576,$A8,0)/G$1,"-")</f>
        <v>2377.1433525492234</v>
      </c>
      <c r="H8" s="11">
        <f>IFERROR(VLOOKUP(H$6&amp;$A$1&amp;"_"&amp;$A$2,RESULTMED!$1:$1048576,$A8,0)/H$1,"-")</f>
        <v>2444.9313707475544</v>
      </c>
      <c r="I8" s="11">
        <f>IFERROR(VLOOKUP(I$6&amp;$A$1&amp;"_"&amp;$A$2,RESULTMED!$1:$1048576,$A8,0)/I$1,"-")</f>
        <v>2581.8357418664191</v>
      </c>
      <c r="J8" s="11">
        <f>IFERROR(VLOOKUP(J$6&amp;$A$1&amp;"_"&amp;$A$2,RESULTMED!$1:$1048576,$A8,0)/J$1,"-")</f>
        <v>2741.3456978334498</v>
      </c>
      <c r="K8" s="11">
        <f>IFERROR(VLOOKUP(K$6&amp;$A$1&amp;"_"&amp;$A$2,RESULTMED!$1:$1048576,$A8,0)/K$1,"-")</f>
        <v>2807.5218047769968</v>
      </c>
      <c r="L8" s="11">
        <f>IFERROR(VLOOKUP(L$6&amp;$A$1&amp;"_"&amp;$A$2,RESULTMED!$1:$1048576,$A8,0)/L$1,"-")</f>
        <v>2930.9764769665489</v>
      </c>
      <c r="M8" s="11">
        <f>IFERROR(VLOOKUP(M$6&amp;$A$1&amp;"_"&amp;$A$2,RESULTMED!$1:$1048576,$A8,0)/M$1,"-")</f>
        <v>3090.3322134089663</v>
      </c>
      <c r="N8" s="11">
        <f>IFERROR(VLOOKUP(N$6&amp;$A$1&amp;"_"&amp;$A$2,RESULTMED!$1:$1048576,$A8,0)/N$1,"-")</f>
        <v>3149.5428423857343</v>
      </c>
      <c r="O8" s="11">
        <f>IFERROR(VLOOKUP(O$6&amp;$A$1&amp;"_"&amp;$A$2,RESULTMED!$1:$1048576,$A8,0)/O$1,"-")</f>
        <v>3252.2831787030473</v>
      </c>
      <c r="P8" s="11">
        <f>IFERROR(VLOOKUP(P$6&amp;$A$1&amp;"_"&amp;$A$2,RESULTMED!$1:$1048576,$A8,0)/P$1,"-")</f>
        <v>3175.3375484470007</v>
      </c>
    </row>
    <row r="9" spans="1:16" ht="28.5" customHeight="1" x14ac:dyDescent="0.2">
      <c r="A9" s="9">
        <v>20</v>
      </c>
      <c r="C9" s="16"/>
      <c r="D9" s="2" t="s">
        <v>53</v>
      </c>
      <c r="E9" s="11">
        <f>IFERROR(VLOOKUP(E$6&amp;$A$1&amp;"_"&amp;$A$2,RESULTMED!$1:$1048576,$A9,0)/E$1,"-")</f>
        <v>1624.6755437049569</v>
      </c>
      <c r="F9" s="11">
        <f>IFERROR(VLOOKUP(F$6&amp;$A$1&amp;"_"&amp;$A$2,RESULTMED!$1:$1048576,$A9,0)/F$1,"-")</f>
        <v>1444.4721804243609</v>
      </c>
      <c r="G9" s="11">
        <f>IFERROR(VLOOKUP(G$6&amp;$A$1&amp;"_"&amp;$A$2,RESULTMED!$1:$1048576,$A9,0)/G$1,"-")</f>
        <v>1443.5973073970024</v>
      </c>
      <c r="H9" s="11">
        <f>IFERROR(VLOOKUP(H$6&amp;$A$1&amp;"_"&amp;$A$2,RESULTMED!$1:$1048576,$A9,0)/H$1,"-")</f>
        <v>1427.4724990479904</v>
      </c>
      <c r="I9" s="11">
        <f>IFERROR(VLOOKUP(I$6&amp;$A$1&amp;"_"&amp;$A$2,RESULTMED!$1:$1048576,$A9,0)/I$1,"-")</f>
        <v>1489.7178185343005</v>
      </c>
      <c r="J9" s="11">
        <f>IFERROR(VLOOKUP(J$6&amp;$A$1&amp;"_"&amp;$A$2,RESULTMED!$1:$1048576,$A9,0)/J$1,"-")</f>
        <v>1514.6573372458656</v>
      </c>
      <c r="K9" s="11">
        <f>IFERROR(VLOOKUP(K$6&amp;$A$1&amp;"_"&amp;$A$2,RESULTMED!$1:$1048576,$A9,0)/K$1,"-")</f>
        <v>1540.9503945910947</v>
      </c>
      <c r="L9" s="11">
        <f>IFERROR(VLOOKUP(L$6&amp;$A$1&amp;"_"&amp;$A$2,RESULTMED!$1:$1048576,$A9,0)/L$1,"-")</f>
        <v>1581.6210338825481</v>
      </c>
      <c r="M9" s="11">
        <f>IFERROR(VLOOKUP(M$6&amp;$A$1&amp;"_"&amp;$A$2,RESULTMED!$1:$1048576,$A9,0)/M$1,"-")</f>
        <v>1609.4949465363834</v>
      </c>
      <c r="N9" s="11">
        <f>IFERROR(VLOOKUP(N$6&amp;$A$1&amp;"_"&amp;$A$2,RESULTMED!$1:$1048576,$A9,0)/N$1,"-")</f>
        <v>1632.0884664910993</v>
      </c>
      <c r="O9" s="11">
        <f>IFERROR(VLOOKUP(O$6&amp;$A$1&amp;"_"&amp;$A$2,RESULTMED!$1:$1048576,$A9,0)/O$1,"-")</f>
        <v>1701.8444977333891</v>
      </c>
      <c r="P9" s="11">
        <f>IFERROR(VLOOKUP(P$6&amp;$A$1&amp;"_"&amp;$A$2,RESULTMED!$1:$1048576,$A9,0)/P$1,"-")</f>
        <v>1688.503041486357</v>
      </c>
    </row>
    <row r="10" spans="1:16" ht="28.5" customHeight="1" x14ac:dyDescent="0.2">
      <c r="A10" s="9">
        <v>21</v>
      </c>
      <c r="C10" s="16"/>
      <c r="D10" s="2" t="s">
        <v>54</v>
      </c>
      <c r="E10" s="11">
        <f>IFERROR(VLOOKUP(E$6&amp;$A$1&amp;"_"&amp;$A$2,RESULTMED!$1:$1048576,$A10,0)/E$1,"-")</f>
        <v>953.19289867506507</v>
      </c>
      <c r="F10" s="11">
        <f>IFERROR(VLOOKUP(F$6&amp;$A$1&amp;"_"&amp;$A$2,RESULTMED!$1:$1048576,$A10,0)/F$1,"-")</f>
        <v>840.12818843408854</v>
      </c>
      <c r="G10" s="11">
        <f>IFERROR(VLOOKUP(G$6&amp;$A$1&amp;"_"&amp;$A$2,RESULTMED!$1:$1048576,$A10,0)/G$1,"-")</f>
        <v>830.5134898256191</v>
      </c>
      <c r="H10" s="11">
        <f>IFERROR(VLOOKUP(H$6&amp;$A$1&amp;"_"&amp;$A$2,RESULTMED!$1:$1048576,$A10,0)/H$1,"-")</f>
        <v>853.21321601928082</v>
      </c>
      <c r="I10" s="11">
        <f>IFERROR(VLOOKUP(I$6&amp;$A$1&amp;"_"&amp;$A$2,RESULTMED!$1:$1048576,$A10,0)/I$1,"-")</f>
        <v>873.14780881744412</v>
      </c>
      <c r="J10" s="11">
        <f>IFERROR(VLOOKUP(J$6&amp;$A$1&amp;"_"&amp;$A$2,RESULTMED!$1:$1048576,$A10,0)/J$1,"-")</f>
        <v>910.47534190725423</v>
      </c>
      <c r="K10" s="11">
        <f>IFERROR(VLOOKUP(K$6&amp;$A$1&amp;"_"&amp;$A$2,RESULTMED!$1:$1048576,$A10,0)/K$1,"-")</f>
        <v>931.94188640561595</v>
      </c>
      <c r="L10" s="11">
        <f>IFERROR(VLOOKUP(L$6&amp;$A$1&amp;"_"&amp;$A$2,RESULTMED!$1:$1048576,$A10,0)/L$1,"-")</f>
        <v>973.91014260799852</v>
      </c>
      <c r="M10" s="11">
        <f>IFERROR(VLOOKUP(M$6&amp;$A$1&amp;"_"&amp;$A$2,RESULTMED!$1:$1048576,$A10,0)/M$1,"-")</f>
        <v>1071.9948464191496</v>
      </c>
      <c r="N10" s="11">
        <f>IFERROR(VLOOKUP(N$6&amp;$A$1&amp;"_"&amp;$A$2,RESULTMED!$1:$1048576,$A10,0)/N$1,"-")</f>
        <v>1142.6961051816984</v>
      </c>
      <c r="O10" s="11">
        <f>IFERROR(VLOOKUP(O$6&amp;$A$1&amp;"_"&amp;$A$2,RESULTMED!$1:$1048576,$A10,0)/O$1,"-")</f>
        <v>1187.3440601562381</v>
      </c>
      <c r="P10" s="11">
        <f>IFERROR(VLOOKUP(P$6&amp;$A$1&amp;"_"&amp;$A$2,RESULTMED!$1:$1048576,$A10,0)/P$1,"-")</f>
        <v>1238.0671154746383</v>
      </c>
    </row>
    <row r="11" spans="1:16" ht="28.5" customHeight="1" x14ac:dyDescent="0.2">
      <c r="A11" s="9">
        <v>22</v>
      </c>
      <c r="C11" s="16"/>
      <c r="D11" s="2" t="s">
        <v>42</v>
      </c>
      <c r="E11" s="11">
        <f>IFERROR(VLOOKUP(E$6&amp;$A$1&amp;"_"&amp;$A$2,RESULTMED!$1:$1048576,$A11,0)/E$1,"-")</f>
        <v>1464.5552391530475</v>
      </c>
      <c r="F11" s="11">
        <f>IFERROR(VLOOKUP(F$6&amp;$A$1&amp;"_"&amp;$A$2,RESULTMED!$1:$1048576,$A11,0)/F$1,"-")</f>
        <v>1148.063207535715</v>
      </c>
      <c r="G11" s="11">
        <f>IFERROR(VLOOKUP(G$6&amp;$A$1&amp;"_"&amp;$A$2,RESULTMED!$1:$1048576,$A11,0)/G$1,"-")</f>
        <v>1145.1834117711901</v>
      </c>
      <c r="H11" s="11">
        <f>IFERROR(VLOOKUP(H$6&amp;$A$1&amp;"_"&amp;$A$2,RESULTMED!$1:$1048576,$A11,0)/H$1,"-")</f>
        <v>1163.0901407698113</v>
      </c>
      <c r="I11" s="11">
        <f>IFERROR(VLOOKUP(I$6&amp;$A$1&amp;"_"&amp;$A$2,RESULTMED!$1:$1048576,$A11,0)/I$1,"-")</f>
        <v>1228.3415244429482</v>
      </c>
      <c r="J11" s="11">
        <f>IFERROR(VLOOKUP(J$6&amp;$A$1&amp;"_"&amp;$A$2,RESULTMED!$1:$1048576,$A11,0)/J$1,"-")</f>
        <v>1307.9131347628579</v>
      </c>
      <c r="K11" s="11">
        <f>IFERROR(VLOOKUP(K$6&amp;$A$1&amp;"_"&amp;$A$2,RESULTMED!$1:$1048576,$A11,0)/K$1,"-")</f>
        <v>1350.4181192150309</v>
      </c>
      <c r="L11" s="11">
        <f>IFERROR(VLOOKUP(L$6&amp;$A$1&amp;"_"&amp;$A$2,RESULTMED!$1:$1048576,$A11,0)/L$1,"-")</f>
        <v>1393.1948256024821</v>
      </c>
      <c r="M11" s="11">
        <f>IFERROR(VLOOKUP(M$6&amp;$A$1&amp;"_"&amp;$A$2,RESULTMED!$1:$1048576,$A11,0)/M$1,"-")</f>
        <v>1444.5777988491539</v>
      </c>
      <c r="N11" s="11">
        <f>IFERROR(VLOOKUP(N$6&amp;$A$1&amp;"_"&amp;$A$2,RESULTMED!$1:$1048576,$A11,0)/N$1,"-")</f>
        <v>1501.6043523575427</v>
      </c>
      <c r="O11" s="11">
        <f>IFERROR(VLOOKUP(O$6&amp;$A$1&amp;"_"&amp;$A$2,RESULTMED!$1:$1048576,$A11,0)/O$1,"-")</f>
        <v>1611.1363937958399</v>
      </c>
      <c r="P11" s="11">
        <f>IFERROR(VLOOKUP(P$6&amp;$A$1&amp;"_"&amp;$A$2,RESULTMED!$1:$1048576,$A11,0)/P$1,"-")</f>
        <v>1590.3515367583018</v>
      </c>
    </row>
    <row r="12" spans="1:16" ht="28.5" customHeight="1" x14ac:dyDescent="0.2">
      <c r="A12" s="9">
        <v>23</v>
      </c>
      <c r="C12" s="16"/>
      <c r="D12" s="2" t="s">
        <v>43</v>
      </c>
      <c r="E12" s="11">
        <f>IFERROR(VLOOKUP(E$6&amp;$A$1&amp;"_"&amp;$A$2,RESULTMED!$1:$1048576,$A12,0)/E$1,"-")</f>
        <v>5467.0142575687923</v>
      </c>
      <c r="F12" s="11">
        <f>IFERROR(VLOOKUP(F$6&amp;$A$1&amp;"_"&amp;$A$2,RESULTMED!$1:$1048576,$A12,0)/F$1,"-")</f>
        <v>3888.1970339879608</v>
      </c>
      <c r="G12" s="11">
        <f>IFERROR(VLOOKUP(G$6&amp;$A$1&amp;"_"&amp;$A$2,RESULTMED!$1:$1048576,$A12,0)/G$1,"-")</f>
        <v>4009.3317597641158</v>
      </c>
      <c r="H12" s="11">
        <f>IFERROR(VLOOKUP(H$6&amp;$A$1&amp;"_"&amp;$A$2,RESULTMED!$1:$1048576,$A12,0)/H$1,"-")</f>
        <v>4114.3118227726045</v>
      </c>
      <c r="I12" s="11">
        <f>IFERROR(VLOOKUP(I$6&amp;$A$1&amp;"_"&amp;$A$2,RESULTMED!$1:$1048576,$A12,0)/I$1,"-")</f>
        <v>4227.3220971163819</v>
      </c>
      <c r="J12" s="11">
        <f>IFERROR(VLOOKUP(J$6&amp;$A$1&amp;"_"&amp;$A$2,RESULTMED!$1:$1048576,$A12,0)/J$1,"-")</f>
        <v>4360.7791047503906</v>
      </c>
      <c r="K12" s="11">
        <f>IFERROR(VLOOKUP(K$6&amp;$A$1&amp;"_"&amp;$A$2,RESULTMED!$1:$1048576,$A12,0)/K$1,"-")</f>
        <v>4500.594452632813</v>
      </c>
      <c r="L12" s="11">
        <f>IFERROR(VLOOKUP(L$6&amp;$A$1&amp;"_"&amp;$A$2,RESULTMED!$1:$1048576,$A12,0)/L$1,"-")</f>
        <v>4503.5339991129213</v>
      </c>
      <c r="M12" s="11">
        <f>IFERROR(VLOOKUP(M$6&amp;$A$1&amp;"_"&amp;$A$2,RESULTMED!$1:$1048576,$A12,0)/M$1,"-")</f>
        <v>4699.88539018955</v>
      </c>
      <c r="N12" s="11">
        <f>IFERROR(VLOOKUP(N$6&amp;$A$1&amp;"_"&amp;$A$2,RESULTMED!$1:$1048576,$A12,0)/N$1,"-")</f>
        <v>4822.9419328313297</v>
      </c>
      <c r="O12" s="11">
        <f>IFERROR(VLOOKUP(O$6&amp;$A$1&amp;"_"&amp;$A$2,RESULTMED!$1:$1048576,$A12,0)/O$1,"-")</f>
        <v>4811.4819043012549</v>
      </c>
      <c r="P12" s="11">
        <f>IFERROR(VLOOKUP(P$6&amp;$A$1&amp;"_"&amp;$A$2,RESULTMED!$1:$1048576,$A12,0)/P$1,"-")</f>
        <v>4556.8854803024733</v>
      </c>
    </row>
    <row r="13" spans="1:16" ht="28.5" customHeight="1" x14ac:dyDescent="0.2">
      <c r="A13" s="9">
        <v>24</v>
      </c>
      <c r="C13" s="16"/>
      <c r="D13" s="15" t="s">
        <v>44</v>
      </c>
      <c r="E13" s="11">
        <f>IFERROR(VLOOKUP(E$6&amp;$A$1&amp;"_"&amp;$A$2,RESULTMED!$1:$1048576,$A13,0)/E$1,"-")</f>
        <v>0</v>
      </c>
      <c r="F13" s="11">
        <f>IFERROR(VLOOKUP(F$6&amp;$A$1&amp;"_"&amp;$A$2,RESULTMED!$1:$1048576,$A13,0)/F$1,"-")</f>
        <v>0</v>
      </c>
      <c r="G13" s="11">
        <f>IFERROR(VLOOKUP(G$6&amp;$A$1&amp;"_"&amp;$A$2,RESULTMED!$1:$1048576,$A13,0)/G$1,"-")</f>
        <v>0</v>
      </c>
      <c r="H13" s="11">
        <f>IFERROR(VLOOKUP(H$6&amp;$A$1&amp;"_"&amp;$A$2,RESULTMED!$1:$1048576,$A13,0)/H$1,"-")</f>
        <v>0</v>
      </c>
      <c r="I13" s="11">
        <f>IFERROR(VLOOKUP(I$6&amp;$A$1&amp;"_"&amp;$A$2,RESULTMED!$1:$1048576,$A13,0)/I$1,"-")</f>
        <v>0</v>
      </c>
      <c r="J13" s="11">
        <f>IFERROR(VLOOKUP(J$6&amp;$A$1&amp;"_"&amp;$A$2,RESULTMED!$1:$1048576,$A13,0)/J$1,"-")</f>
        <v>0</v>
      </c>
      <c r="K13" s="11">
        <f>IFERROR(VLOOKUP(K$6&amp;$A$1&amp;"_"&amp;$A$2,RESULTMED!$1:$1048576,$A13,0)/K$1,"-")</f>
        <v>0</v>
      </c>
      <c r="L13" s="11">
        <f>IFERROR(VLOOKUP(L$6&amp;$A$1&amp;"_"&amp;$A$2,RESULTMED!$1:$1048576,$A13,0)/L$1,"-")</f>
        <v>0</v>
      </c>
      <c r="M13" s="11">
        <f>IFERROR(VLOOKUP(M$6&amp;$A$1&amp;"_"&amp;$A$2,RESULTMED!$1:$1048576,$A13,0)/M$1,"-")</f>
        <v>0</v>
      </c>
      <c r="N13" s="11">
        <f>IFERROR(VLOOKUP(N$6&amp;$A$1&amp;"_"&amp;$A$2,RESULTMED!$1:$1048576,$A13,0)/N$1,"-")</f>
        <v>0</v>
      </c>
      <c r="O13" s="11">
        <f>IFERROR(VLOOKUP(O$6&amp;$A$1&amp;"_"&amp;$A$2,RESULTMED!$1:$1048576,$A13,0)/O$1,"-")</f>
        <v>0</v>
      </c>
      <c r="P13" s="11">
        <f>IFERROR(VLOOKUP(P$6&amp;$A$1&amp;"_"&amp;$A$2,RESULTMED!$1:$1048576,$A13,0)/P$1,"-")</f>
        <v>0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25</v>
      </c>
      <c r="D15" s="15" t="s">
        <v>45</v>
      </c>
      <c r="E15" s="11">
        <f>IFERROR(VLOOKUP(E$6&amp;$A$1&amp;"_"&amp;$A$2,RESULTMED!$1:$1048576,$A15,0)/E$1,"-")</f>
        <v>1722.9000760953322</v>
      </c>
      <c r="F15" s="11">
        <f>IFERROR(VLOOKUP(F$6&amp;$A$1&amp;"_"&amp;$A$2,RESULTMED!$1:$1048576,$A15,0)/F$1,"-")</f>
        <v>1492.3445002051096</v>
      </c>
      <c r="G15" s="11">
        <f>IFERROR(VLOOKUP(G$6&amp;$A$1&amp;"_"&amp;$A$2,RESULTMED!$1:$1048576,$A15,0)/G$1,"-")</f>
        <v>1503.9395748942527</v>
      </c>
      <c r="H15" s="11">
        <f>IFERROR(VLOOKUP(H$6&amp;$A$1&amp;"_"&amp;$A$2,RESULTMED!$1:$1048576,$A15,0)/H$1,"-")</f>
        <v>1523.1715925850492</v>
      </c>
      <c r="I15" s="11">
        <f>IFERROR(VLOOKUP(I$6&amp;$A$1&amp;"_"&amp;$A$2,RESULTMED!$1:$1048576,$A15,0)/I$1,"-")</f>
        <v>1615.0686092878639</v>
      </c>
      <c r="J15" s="11">
        <f>IFERROR(VLOOKUP(J$6&amp;$A$1&amp;"_"&amp;$A$2,RESULTMED!$1:$1048576,$A15,0)/J$1,"-")</f>
        <v>1684.7128338480934</v>
      </c>
      <c r="K15" s="11">
        <f>IFERROR(VLOOKUP(K$6&amp;$A$1&amp;"_"&amp;$A$2,RESULTMED!$1:$1048576,$A15,0)/K$1,"-")</f>
        <v>1692.5037653954923</v>
      </c>
      <c r="L15" s="11">
        <f>IFERROR(VLOOKUP(L$6&amp;$A$1&amp;"_"&amp;$A$2,RESULTMED!$1:$1048576,$A15,0)/L$1,"-")</f>
        <v>1737.6580833886471</v>
      </c>
      <c r="M15" s="11">
        <f>IFERROR(VLOOKUP(M$6&amp;$A$1&amp;"_"&amp;$A$2,RESULTMED!$1:$1048576,$A15,0)/M$1,"-")</f>
        <v>1768.0435370723599</v>
      </c>
      <c r="N15" s="11">
        <f>IFERROR(VLOOKUP(N$6&amp;$A$1&amp;"_"&amp;$A$2,RESULTMED!$1:$1048576,$A15,0)/N$1,"-")</f>
        <v>1857.2744784618437</v>
      </c>
      <c r="O15" s="11">
        <f>IFERROR(VLOOKUP(O$6&amp;$A$1&amp;"_"&amp;$A$2,RESULTMED!$1:$1048576,$A15,0)/O$1,"-")</f>
        <v>1932.3810298799333</v>
      </c>
      <c r="P15" s="11">
        <f>IFERROR(VLOOKUP(P$6&amp;$A$1&amp;"_"&amp;$A$2,RESULTMED!$1:$1048576,$A15,0)/P$1,"-")</f>
        <v>1938.3050470240025</v>
      </c>
    </row>
    <row r="16" spans="1:16" ht="28.5" customHeight="1" x14ac:dyDescent="0.2">
      <c r="A16" s="9">
        <v>26</v>
      </c>
      <c r="D16" s="15" t="s">
        <v>46</v>
      </c>
      <c r="E16" s="11">
        <f>IFERROR(VLOOKUP(E$6&amp;$A$1&amp;"_"&amp;$A$2,RESULTMED!$1:$1048576,$A16,0)/E$1,"-")</f>
        <v>1320.9367271942549</v>
      </c>
      <c r="F16" s="11">
        <f>IFERROR(VLOOKUP(F$6&amp;$A$1&amp;"_"&amp;$A$2,RESULTMED!$1:$1048576,$A16,0)/F$1,"-")</f>
        <v>1099.1304947372275</v>
      </c>
      <c r="G16" s="11">
        <f>IFERROR(VLOOKUP(G$6&amp;$A$1&amp;"_"&amp;$A$2,RESULTMED!$1:$1048576,$A16,0)/G$1,"-")</f>
        <v>1079.8181835525033</v>
      </c>
      <c r="H16" s="11">
        <f>IFERROR(VLOOKUP(H$6&amp;$A$1&amp;"_"&amp;$A$2,RESULTMED!$1:$1048576,$A16,0)/H$1,"-")</f>
        <v>1053.0617860756888</v>
      </c>
      <c r="I16" s="11">
        <f>IFERROR(VLOOKUP(I$6&amp;$A$1&amp;"_"&amp;$A$2,RESULTMED!$1:$1048576,$A16,0)/I$1,"-")</f>
        <v>1095.3122349348641</v>
      </c>
      <c r="J16" s="11">
        <f>IFERROR(VLOOKUP(J$6&amp;$A$1&amp;"_"&amp;$A$2,RESULTMED!$1:$1048576,$A16,0)/J$1,"-")</f>
        <v>1177.3443214570545</v>
      </c>
      <c r="K16" s="11">
        <f>IFERROR(VLOOKUP(K$6&amp;$A$1&amp;"_"&amp;$A$2,RESULTMED!$1:$1048576,$A16,0)/K$1,"-")</f>
        <v>1216.0408806572223</v>
      </c>
      <c r="L16" s="11">
        <f>IFERROR(VLOOKUP(L$6&amp;$A$1&amp;"_"&amp;$A$2,RESULTMED!$1:$1048576,$A16,0)/L$1,"-")</f>
        <v>1282.9734060317548</v>
      </c>
      <c r="M16" s="11">
        <f>IFERROR(VLOOKUP(M$6&amp;$A$1&amp;"_"&amp;$A$2,RESULTMED!$1:$1048576,$A16,0)/M$1,"-")</f>
        <v>1430.4690753192974</v>
      </c>
      <c r="N16" s="11">
        <f>IFERROR(VLOOKUP(N$6&amp;$A$1&amp;"_"&amp;$A$2,RESULTMED!$1:$1048576,$A16,0)/N$1,"-")</f>
        <v>1499.5749930197476</v>
      </c>
      <c r="O16" s="11">
        <f>IFERROR(VLOOKUP(O$6&amp;$A$1&amp;"_"&amp;$A$2,RESULTMED!$1:$1048576,$A16,0)/O$1,"-")</f>
        <v>1580.5540626344323</v>
      </c>
      <c r="P16" s="11">
        <f>IFERROR(VLOOKUP(P$6&amp;$A$1&amp;"_"&amp;$A$2,RESULTMED!$1:$1048576,$A16,0)/P$1,"-")</f>
        <v>1581.069228448705</v>
      </c>
    </row>
    <row r="17" spans="1:16" ht="40.5" customHeight="1" x14ac:dyDescent="0.2">
      <c r="A17" s="9">
        <v>27</v>
      </c>
      <c r="D17" s="15" t="s">
        <v>47</v>
      </c>
      <c r="E17" s="11">
        <f>IFERROR(VLOOKUP(E$6&amp;$A$1&amp;"_"&amp;$A$2,RESULTMED!$1:$1048576,$A17,0)/E$1,"-")</f>
        <v>1442.1247732412166</v>
      </c>
      <c r="F17" s="11">
        <f>IFERROR(VLOOKUP(F$6&amp;$A$1&amp;"_"&amp;$A$2,RESULTMED!$1:$1048576,$A17,0)/F$1,"-")</f>
        <v>1185.1680460621878</v>
      </c>
      <c r="G17" s="11">
        <f>IFERROR(VLOOKUP(G$6&amp;$A$1&amp;"_"&amp;$A$2,RESULTMED!$1:$1048576,$A17,0)/G$1,"-")</f>
        <v>1182.5654715865942</v>
      </c>
      <c r="H17" s="11">
        <f>IFERROR(VLOOKUP(H$6&amp;$A$1&amp;"_"&amp;$A$2,RESULTMED!$1:$1048576,$A17,0)/H$1,"-")</f>
        <v>1212.6533268989895</v>
      </c>
      <c r="I17" s="11">
        <f>IFERROR(VLOOKUP(I$6&amp;$A$1&amp;"_"&amp;$A$2,RESULTMED!$1:$1048576,$A17,0)/I$1,"-")</f>
        <v>1242.9197053489975</v>
      </c>
      <c r="J17" s="11">
        <f>IFERROR(VLOOKUP(J$6&amp;$A$1&amp;"_"&amp;$A$2,RESULTMED!$1:$1048576,$A17,0)/J$1,"-")</f>
        <v>1275.0857563666377</v>
      </c>
      <c r="K17" s="11">
        <f>IFERROR(VLOOKUP(K$6&amp;$A$1&amp;"_"&amp;$A$2,RESULTMED!$1:$1048576,$A17,0)/K$1,"-")</f>
        <v>1289.2745395067707</v>
      </c>
      <c r="L17" s="11">
        <f>IFERROR(VLOOKUP(L$6&amp;$A$1&amp;"_"&amp;$A$2,RESULTMED!$1:$1048576,$A17,0)/L$1,"-")</f>
        <v>1324.094866159048</v>
      </c>
      <c r="M17" s="11">
        <f>IFERROR(VLOOKUP(M$6&amp;$A$1&amp;"_"&amp;$A$2,RESULTMED!$1:$1048576,$A17,0)/M$1,"-")</f>
        <v>1395.3081037880556</v>
      </c>
      <c r="N17" s="11">
        <f>IFERROR(VLOOKUP(N$6&amp;$A$1&amp;"_"&amp;$A$2,RESULTMED!$1:$1048576,$A17,0)/N$1,"-")</f>
        <v>1410.4519661659233</v>
      </c>
      <c r="O17" s="11">
        <f>IFERROR(VLOOKUP(O$6&amp;$A$1&amp;"_"&amp;$A$2,RESULTMED!$1:$1048576,$A17,0)/O$1,"-")</f>
        <v>1477.0817002412018</v>
      </c>
      <c r="P17" s="11">
        <f>IFERROR(VLOOKUP(P$6&amp;$A$1&amp;"_"&amp;$A$2,RESULTMED!$1:$1048576,$A17,0)/P$1,"-")</f>
        <v>1466.2715233156778</v>
      </c>
    </row>
    <row r="18" spans="1:16" ht="40.5" customHeight="1" x14ac:dyDescent="0.2">
      <c r="A18" s="9">
        <v>28</v>
      </c>
      <c r="D18" s="15" t="s">
        <v>48</v>
      </c>
      <c r="E18" s="11">
        <f>IFERROR(VLOOKUP(E$6&amp;$A$1&amp;"_"&amp;$A$2,RESULTMED!$1:$1048576,$A18,0)/E$1,"-")</f>
        <v>2508.9897234320997</v>
      </c>
      <c r="F18" s="11">
        <f>IFERROR(VLOOKUP(F$6&amp;$A$1&amp;"_"&amp;$A$2,RESULTMED!$1:$1048576,$A18,0)/F$1,"-")</f>
        <v>2062.7584260613585</v>
      </c>
      <c r="G18" s="11">
        <f>IFERROR(VLOOKUP(G$6&amp;$A$1&amp;"_"&amp;$A$2,RESULTMED!$1:$1048576,$A18,0)/G$1,"-")</f>
        <v>2055.2239320086069</v>
      </c>
      <c r="H18" s="11">
        <f>IFERROR(VLOOKUP(H$6&amp;$A$1&amp;"_"&amp;$A$2,RESULTMED!$1:$1048576,$A18,0)/H$1,"-")</f>
        <v>2066.4892281017428</v>
      </c>
      <c r="I18" s="11">
        <f>IFERROR(VLOOKUP(I$6&amp;$A$1&amp;"_"&amp;$A$2,RESULTMED!$1:$1048576,$A18,0)/I$1,"-")</f>
        <v>2127.5208809979208</v>
      </c>
      <c r="J18" s="11">
        <f>IFERROR(VLOOKUP(J$6&amp;$A$1&amp;"_"&amp;$A$2,RESULTMED!$1:$1048576,$A18,0)/J$1,"-")</f>
        <v>2152.1289136601913</v>
      </c>
      <c r="K18" s="11">
        <f>IFERROR(VLOOKUP(K$6&amp;$A$1&amp;"_"&amp;$A$2,RESULTMED!$1:$1048576,$A18,0)/K$1,"-")</f>
        <v>2208.1095826952546</v>
      </c>
      <c r="L18" s="11">
        <f>IFERROR(VLOOKUP(L$6&amp;$A$1&amp;"_"&amp;$A$2,RESULTMED!$1:$1048576,$A18,0)/L$1,"-")</f>
        <v>2261.8614023208011</v>
      </c>
      <c r="M18" s="11">
        <f>IFERROR(VLOOKUP(M$6&amp;$A$1&amp;"_"&amp;$A$2,RESULTMED!$1:$1048576,$A18,0)/M$1,"-")</f>
        <v>2319.2742091233035</v>
      </c>
      <c r="N18" s="11">
        <f>IFERROR(VLOOKUP(N$6&amp;$A$1&amp;"_"&amp;$A$2,RESULTMED!$1:$1048576,$A18,0)/N$1,"-")</f>
        <v>2276.5995495082102</v>
      </c>
      <c r="O18" s="11">
        <f>IFERROR(VLOOKUP(O$6&amp;$A$1&amp;"_"&amp;$A$2,RESULTMED!$1:$1048576,$A18,0)/O$1,"-")</f>
        <v>2382.3984343381885</v>
      </c>
      <c r="P18" s="11">
        <f>IFERROR(VLOOKUP(P$6&amp;$A$1&amp;"_"&amp;$A$2,RESULTMED!$1:$1048576,$A18,0)/P$1,"-")</f>
        <v>2359.644757373987</v>
      </c>
    </row>
    <row r="19" spans="1:16" ht="40.5" customHeight="1" x14ac:dyDescent="0.2">
      <c r="A19" s="9">
        <v>29</v>
      </c>
      <c r="D19" s="15" t="s">
        <v>49</v>
      </c>
      <c r="E19" s="11">
        <f>IFERROR(VLOOKUP(E$6&amp;$A$1&amp;"_"&amp;$A$2,RESULTMED!$1:$1048576,$A19,0)/E$1,"-")</f>
        <v>2342.8309966351826</v>
      </c>
      <c r="F19" s="11">
        <f>IFERROR(VLOOKUP(F$6&amp;$A$1&amp;"_"&amp;$A$2,RESULTMED!$1:$1048576,$A19,0)/F$1,"-")</f>
        <v>2019.0789012564096</v>
      </c>
      <c r="G19" s="11">
        <f>IFERROR(VLOOKUP(G$6&amp;$A$1&amp;"_"&amp;$A$2,RESULTMED!$1:$1048576,$A19,0)/G$1,"-")</f>
        <v>2022.5950485974556</v>
      </c>
      <c r="H19" s="11">
        <f>IFERROR(VLOOKUP(H$6&amp;$A$1&amp;"_"&amp;$A$2,RESULTMED!$1:$1048576,$A19,0)/H$1,"-")</f>
        <v>2018.8091480132903</v>
      </c>
      <c r="I19" s="11">
        <f>IFERROR(VLOOKUP(I$6&amp;$A$1&amp;"_"&amp;$A$2,RESULTMED!$1:$1048576,$A19,0)/I$1,"-")</f>
        <v>2110.6046799154738</v>
      </c>
      <c r="J19" s="11">
        <f>IFERROR(VLOOKUP(J$6&amp;$A$1&amp;"_"&amp;$A$2,RESULTMED!$1:$1048576,$A19,0)/J$1,"-")</f>
        <v>2203.1939160273919</v>
      </c>
      <c r="K19" s="11">
        <f>IFERROR(VLOOKUP(K$6&amp;$A$1&amp;"_"&amp;$A$2,RESULTMED!$1:$1048576,$A19,0)/K$1,"-")</f>
        <v>2262.4208064809868</v>
      </c>
      <c r="L19" s="11">
        <f>IFERROR(VLOOKUP(L$6&amp;$A$1&amp;"_"&amp;$A$2,RESULTMED!$1:$1048576,$A19,0)/L$1,"-")</f>
        <v>2377.0303373272145</v>
      </c>
      <c r="M19" s="11">
        <f>IFERROR(VLOOKUP(M$6&amp;$A$1&amp;"_"&amp;$A$2,RESULTMED!$1:$1048576,$A19,0)/M$1,"-")</f>
        <v>2452.4837023961277</v>
      </c>
      <c r="N19" s="11">
        <f>IFERROR(VLOOKUP(N$6&amp;$A$1&amp;"_"&amp;$A$2,RESULTMED!$1:$1048576,$A19,0)/N$1,"-")</f>
        <v>2484.4940265773103</v>
      </c>
      <c r="O19" s="11">
        <f>IFERROR(VLOOKUP(O$6&amp;$A$1&amp;"_"&amp;$A$2,RESULTMED!$1:$1048576,$A19,0)/O$1,"-")</f>
        <v>2581.9781221649873</v>
      </c>
      <c r="P19" s="11">
        <f>IFERROR(VLOOKUP(P$6&amp;$A$1&amp;"_"&amp;$A$2,RESULTMED!$1:$1048576,$A19,0)/P$1,"-")</f>
        <v>2511.5845374192822</v>
      </c>
    </row>
    <row r="20" spans="1:16" ht="28.5" customHeight="1" x14ac:dyDescent="0.2">
      <c r="A20" s="9">
        <v>30</v>
      </c>
      <c r="D20" s="15" t="s">
        <v>50</v>
      </c>
      <c r="E20" s="11">
        <f>IFERROR(VLOOKUP(E$6&amp;$A$1&amp;"_"&amp;$A$2,RESULTMED!$1:$1048576,$A20,0)/E$1,"-")</f>
        <v>558.46056424233836</v>
      </c>
      <c r="F20" s="11">
        <f>IFERROR(VLOOKUP(F$6&amp;$A$1&amp;"_"&amp;$A$2,RESULTMED!$1:$1048576,$A20,0)/F$1,"-")</f>
        <v>489.53509118736912</v>
      </c>
      <c r="G20" s="11">
        <f>IFERROR(VLOOKUP(G$6&amp;$A$1&amp;"_"&amp;$A$2,RESULTMED!$1:$1048576,$A20,0)/G$1,"-")</f>
        <v>485.73502540502818</v>
      </c>
      <c r="H20" s="11">
        <f>IFERROR(VLOOKUP(H$6&amp;$A$1&amp;"_"&amp;$A$2,RESULTMED!$1:$1048576,$A20,0)/H$1,"-")</f>
        <v>503.13329633911786</v>
      </c>
      <c r="I20" s="11">
        <f>IFERROR(VLOOKUP(I$6&amp;$A$1&amp;"_"&amp;$A$2,RESULTMED!$1:$1048576,$A20,0)/I$1,"-")</f>
        <v>542.39910437450487</v>
      </c>
      <c r="J20" s="11">
        <f>IFERROR(VLOOKUP(J$6&amp;$A$1&amp;"_"&amp;$A$2,RESULTMED!$1:$1048576,$A20,0)/J$1,"-")</f>
        <v>571.73079277565671</v>
      </c>
      <c r="K20" s="11">
        <f>IFERROR(VLOOKUP(K$6&amp;$A$1&amp;"_"&amp;$A$2,RESULTMED!$1:$1048576,$A20,0)/K$1,"-")</f>
        <v>593.35766537720997</v>
      </c>
      <c r="L20" s="11">
        <f>IFERROR(VLOOKUP(L$6&amp;$A$1&amp;"_"&amp;$A$2,RESULTMED!$1:$1048576,$A20,0)/L$1,"-")</f>
        <v>623.22015106514255</v>
      </c>
      <c r="M20" s="11">
        <f>IFERROR(VLOOKUP(M$6&amp;$A$1&amp;"_"&amp;$A$2,RESULTMED!$1:$1048576,$A20,0)/M$1,"-")</f>
        <v>660.64827629067872</v>
      </c>
      <c r="N20" s="11">
        <f>IFERROR(VLOOKUP(N$6&amp;$A$1&amp;"_"&amp;$A$2,RESULTMED!$1:$1048576,$A20,0)/N$1,"-")</f>
        <v>698.06785715004492</v>
      </c>
      <c r="O20" s="11">
        <f>IFERROR(VLOOKUP(O$6&amp;$A$1&amp;"_"&amp;$A$2,RESULTMED!$1:$1048576,$A20,0)/O$1,"-")</f>
        <v>755.74103482025214</v>
      </c>
      <c r="P20" s="11">
        <f>IFERROR(VLOOKUP(P$6&amp;$A$1&amp;"_"&amp;$A$2,RESULTMED!$1:$1048576,$A20,0)/P$1,"-")</f>
        <v>774.51878047866353</v>
      </c>
    </row>
    <row r="21" spans="1:16" ht="28.5" customHeight="1" x14ac:dyDescent="0.2">
      <c r="A21" s="9">
        <v>31</v>
      </c>
      <c r="D21" s="15" t="s">
        <v>51</v>
      </c>
      <c r="E21" s="11">
        <f>IFERROR(VLOOKUP(E$6&amp;$A$1&amp;"_"&amp;$A$2,RESULTMED!$1:$1048576,$A21,0)/E$1,"-")</f>
        <v>1590.6182982052114</v>
      </c>
      <c r="F21" s="11">
        <f>IFERROR(VLOOKUP(F$6&amp;$A$1&amp;"_"&amp;$A$2,RESULTMED!$1:$1048576,$A21,0)/F$1,"-")</f>
        <v>1326.9271590573576</v>
      </c>
      <c r="G21" s="11">
        <f>IFERROR(VLOOKUP(G$6&amp;$A$1&amp;"_"&amp;$A$2,RESULTMED!$1:$1048576,$A21,0)/G$1,"-")</f>
        <v>1281.9371274644013</v>
      </c>
      <c r="H21" s="11">
        <f>IFERROR(VLOOKUP(H$6&amp;$A$1&amp;"_"&amp;$A$2,RESULTMED!$1:$1048576,$A21,0)/H$1,"-")</f>
        <v>1317.8662456103852</v>
      </c>
      <c r="I21" s="11">
        <f>IFERROR(VLOOKUP(I$6&amp;$A$1&amp;"_"&amp;$A$2,RESULTMED!$1:$1048576,$A21,0)/I$1,"-")</f>
        <v>1362.0896595499578</v>
      </c>
      <c r="J21" s="11">
        <f>IFERROR(VLOOKUP(J$6&amp;$A$1&amp;"_"&amp;$A$2,RESULTMED!$1:$1048576,$A21,0)/J$1,"-")</f>
        <v>1409.7290741399597</v>
      </c>
      <c r="K21" s="11">
        <f>IFERROR(VLOOKUP(K$6&amp;$A$1&amp;"_"&amp;$A$2,RESULTMED!$1:$1048576,$A21,0)/K$1,"-")</f>
        <v>1454.8960119917906</v>
      </c>
      <c r="L21" s="11">
        <f>IFERROR(VLOOKUP(L$6&amp;$A$1&amp;"_"&amp;$A$2,RESULTMED!$1:$1048576,$A21,0)/L$1,"-")</f>
        <v>1451.9233526032615</v>
      </c>
      <c r="M21" s="11">
        <f>IFERROR(VLOOKUP(M$6&amp;$A$1&amp;"_"&amp;$A$2,RESULTMED!$1:$1048576,$A21,0)/M$1,"-")</f>
        <v>1485.6503410908497</v>
      </c>
      <c r="N21" s="11">
        <f>IFERROR(VLOOKUP(N$6&amp;$A$1&amp;"_"&amp;$A$2,RESULTMED!$1:$1048576,$A21,0)/N$1,"-")</f>
        <v>1570.0697225273379</v>
      </c>
      <c r="O21" s="11">
        <f>IFERROR(VLOOKUP(O$6&amp;$A$1&amp;"_"&amp;$A$2,RESULTMED!$1:$1048576,$A21,0)/O$1,"-")</f>
        <v>1639.9702436421228</v>
      </c>
      <c r="P21" s="11">
        <f>IFERROR(VLOOKUP(P$6&amp;$A$1&amp;"_"&amp;$A$2,RESULTMED!$1:$1048576,$A21,0)/P$1,"-")</f>
        <v>1599.7888123699756</v>
      </c>
    </row>
    <row r="22" spans="1:16" ht="28.5" customHeight="1" thickBot="1" x14ac:dyDescent="0.25">
      <c r="A22" s="9">
        <v>32</v>
      </c>
      <c r="C22" s="5"/>
      <c r="D22" s="5" t="s">
        <v>52</v>
      </c>
      <c r="E22" s="12">
        <f>IFERROR(VLOOKUP(E$6&amp;$A$1&amp;"_"&amp;$A$2,RESULTMED!$1:$1048576,$A22,0)/E$1,"-")</f>
        <v>1419.0465691911243</v>
      </c>
      <c r="F22" s="12">
        <f>IFERROR(VLOOKUP(F$6&amp;$A$1&amp;"_"&amp;$A$2,RESULTMED!$1:$1048576,$A22,0)/F$1,"-")</f>
        <v>1193.887026515504</v>
      </c>
      <c r="G22" s="12">
        <f>IFERROR(VLOOKUP(G$6&amp;$A$1&amp;"_"&amp;$A$2,RESULTMED!$1:$1048576,$A22,0)/G$1,"-")</f>
        <v>1268.7653138547912</v>
      </c>
      <c r="H22" s="12">
        <f>IFERROR(VLOOKUP(H$6&amp;$A$1&amp;"_"&amp;$A$2,RESULTMED!$1:$1048576,$A22,0)/H$1,"-")</f>
        <v>1171.6652943375348</v>
      </c>
      <c r="I22" s="12">
        <f>IFERROR(VLOOKUP(I$6&amp;$A$1&amp;"_"&amp;$A$2,RESULTMED!$1:$1048576,$A22,0)/I$1,"-")</f>
        <v>1453.6148569289908</v>
      </c>
      <c r="J22" s="12">
        <f>IFERROR(VLOOKUP(J$6&amp;$A$1&amp;"_"&amp;$A$2,RESULTMED!$1:$1048576,$A22,0)/J$1,"-")</f>
        <v>1430.3732185788804</v>
      </c>
      <c r="K22" s="12">
        <f>IFERROR(VLOOKUP(K$6&amp;$A$1&amp;"_"&amp;$A$2,RESULTMED!$1:$1048576,$A22,0)/K$1,"-")</f>
        <v>1558.7402159643527</v>
      </c>
      <c r="L22" s="12">
        <f>IFERROR(VLOOKUP(L$6&amp;$A$1&amp;"_"&amp;$A$2,RESULTMED!$1:$1048576,$A22,0)/L$1,"-")</f>
        <v>1240.3835251910541</v>
      </c>
      <c r="M22" s="12">
        <f>IFERROR(VLOOKUP(M$6&amp;$A$1&amp;"_"&amp;$A$2,RESULTMED!$1:$1048576,$A22,0)/M$1,"-")</f>
        <v>1486.7457907054345</v>
      </c>
      <c r="N22" s="12">
        <f>IFERROR(VLOOKUP(N$6&amp;$A$1&amp;"_"&amp;$A$2,RESULTMED!$1:$1048576,$A22,0)/N$1,"-")</f>
        <v>1595.1977064197777</v>
      </c>
      <c r="O22" s="12">
        <f>IFERROR(VLOOKUP(O$6&amp;$A$1&amp;"_"&amp;$A$2,RESULTMED!$1:$1048576,$A22,0)/O$1,"-")</f>
        <v>1608.6220968785528</v>
      </c>
      <c r="P22" s="12">
        <f>IFERROR(VLOOKUP(P$6&amp;$A$1&amp;"_"&amp;$A$2,RESULTMED!$1:$1048576,$A22,0)/P$1,"-")</f>
        <v>1339.5766810392086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>
        <v>0.49305313181169647</v>
      </c>
      <c r="F1" s="10">
        <v>0.59184204271154239</v>
      </c>
      <c r="G1" s="10">
        <v>0.62309209305644819</v>
      </c>
      <c r="H1" s="10">
        <v>0.66422977911290937</v>
      </c>
      <c r="I1" s="10">
        <v>0.6826403160700506</v>
      </c>
      <c r="J1" s="10">
        <v>0.70838256554615264</v>
      </c>
      <c r="K1" s="10">
        <v>0.75767752502409669</v>
      </c>
      <c r="L1" s="10">
        <v>0.79701662753288993</v>
      </c>
      <c r="M1" s="10">
        <v>0.83712991661176306</v>
      </c>
      <c r="N1" s="10">
        <v>0.89255036039790692</v>
      </c>
      <c r="O1" s="10">
        <v>0.93614060703256841</v>
      </c>
      <c r="P1" s="10">
        <v>1</v>
      </c>
    </row>
    <row r="2" spans="1:16" s="9" customFormat="1" x14ac:dyDescent="0.2">
      <c r="A2" s="9">
        <v>26</v>
      </c>
      <c r="B2" s="9" t="str">
        <f>VLOOKUP($A$2,Plan3!$B:$C,2,0)</f>
        <v>Recife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"Remuneracão média do trabalho dos ocupados por posição na ocupação e setor de atividades: "&amp;$B$2&amp;", 2002 a 2013"</f>
        <v>Remuneracão média do trabalho dos ocupados por posição na ocupação e setor de atividades: Recife,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19</v>
      </c>
      <c r="C8" s="16"/>
      <c r="D8" s="2" t="s">
        <v>56</v>
      </c>
      <c r="E8" s="11">
        <f>IFERROR(VLOOKUP(E$6&amp;$A$1&amp;"_"&amp;$A$2,RESULTMED!$1:$1048576,$A8,0)/E$1,"-")</f>
        <v>2413.8571109268305</v>
      </c>
      <c r="F8" s="11">
        <f>IFERROR(VLOOKUP(F$6&amp;$A$1&amp;"_"&amp;$A$2,RESULTMED!$1:$1048576,$A8,0)/F$1,"-")</f>
        <v>2019.6133122988192</v>
      </c>
      <c r="G8" s="11">
        <f>IFERROR(VLOOKUP(G$6&amp;$A$1&amp;"_"&amp;$A$2,RESULTMED!$1:$1048576,$A8,0)/G$1,"-")</f>
        <v>2169.2864979215401</v>
      </c>
      <c r="H8" s="11">
        <f>IFERROR(VLOOKUP(H$6&amp;$A$1&amp;"_"&amp;$A$2,RESULTMED!$1:$1048576,$A8,0)/H$1,"-")</f>
        <v>2193.3893748272985</v>
      </c>
      <c r="I8" s="11">
        <f>IFERROR(VLOOKUP(I$6&amp;$A$1&amp;"_"&amp;$A$2,RESULTMED!$1:$1048576,$A8,0)/I$1,"-")</f>
        <v>2229.5631843546962</v>
      </c>
      <c r="J8" s="11">
        <f>IFERROR(VLOOKUP(J$6&amp;$A$1&amp;"_"&amp;$A$2,RESULTMED!$1:$1048576,$A8,0)/J$1,"-")</f>
        <v>2335.9657162063118</v>
      </c>
      <c r="K8" s="11">
        <f>IFERROR(VLOOKUP(K$6&amp;$A$1&amp;"_"&amp;$A$2,RESULTMED!$1:$1048576,$A8,0)/K$1,"-")</f>
        <v>2359.8562260495487</v>
      </c>
      <c r="L8" s="11">
        <f>IFERROR(VLOOKUP(L$6&amp;$A$1&amp;"_"&amp;$A$2,RESULTMED!$1:$1048576,$A8,0)/L$1,"-")</f>
        <v>2253.0843138276364</v>
      </c>
      <c r="M8" s="11">
        <f>IFERROR(VLOOKUP(M$6&amp;$A$1&amp;"_"&amp;$A$2,RESULTMED!$1:$1048576,$A8,0)/M$1,"-")</f>
        <v>2631.528688746313</v>
      </c>
      <c r="N8" s="11">
        <f>IFERROR(VLOOKUP(N$6&amp;$A$1&amp;"_"&amp;$A$2,RESULTMED!$1:$1048576,$A8,0)/N$1,"-")</f>
        <v>2542.0380888946261</v>
      </c>
      <c r="O8" s="11">
        <f>IFERROR(VLOOKUP(O$6&amp;$A$1&amp;"_"&amp;$A$2,RESULTMED!$1:$1048576,$A8,0)/O$1,"-")</f>
        <v>2801.1167761221845</v>
      </c>
      <c r="P8" s="11">
        <f>IFERROR(VLOOKUP(P$6&amp;$A$1&amp;"_"&amp;$A$2,RESULTMED!$1:$1048576,$A8,0)/P$1,"-")</f>
        <v>2748.4440048379042</v>
      </c>
    </row>
    <row r="9" spans="1:16" ht="28.5" customHeight="1" x14ac:dyDescent="0.2">
      <c r="A9" s="9">
        <v>20</v>
      </c>
      <c r="C9" s="16"/>
      <c r="D9" s="2" t="s">
        <v>53</v>
      </c>
      <c r="E9" s="11">
        <f>IFERROR(VLOOKUP(E$6&amp;$A$1&amp;"_"&amp;$A$2,RESULTMED!$1:$1048576,$A9,0)/E$1,"-")</f>
        <v>1106.8869772943608</v>
      </c>
      <c r="F9" s="11">
        <f>IFERROR(VLOOKUP(F$6&amp;$A$1&amp;"_"&amp;$A$2,RESULTMED!$1:$1048576,$A9,0)/F$1,"-")</f>
        <v>1005.075172461642</v>
      </c>
      <c r="G9" s="11">
        <f>IFERROR(VLOOKUP(G$6&amp;$A$1&amp;"_"&amp;$A$2,RESULTMED!$1:$1048576,$A9,0)/G$1,"-")</f>
        <v>946.84262717002025</v>
      </c>
      <c r="H9" s="11">
        <f>IFERROR(VLOOKUP(H$6&amp;$A$1&amp;"_"&amp;$A$2,RESULTMED!$1:$1048576,$A9,0)/H$1,"-")</f>
        <v>943.01327942929538</v>
      </c>
      <c r="I9" s="11">
        <f>IFERROR(VLOOKUP(I$6&amp;$A$1&amp;"_"&amp;$A$2,RESULTMED!$1:$1048576,$A9,0)/I$1,"-")</f>
        <v>1005.6715180077825</v>
      </c>
      <c r="J9" s="11">
        <f>IFERROR(VLOOKUP(J$6&amp;$A$1&amp;"_"&amp;$A$2,RESULTMED!$1:$1048576,$A9,0)/J$1,"-")</f>
        <v>1028.1789576998444</v>
      </c>
      <c r="K9" s="11">
        <f>IFERROR(VLOOKUP(K$6&amp;$A$1&amp;"_"&amp;$A$2,RESULTMED!$1:$1048576,$A9,0)/K$1,"-")</f>
        <v>1009.095242476661</v>
      </c>
      <c r="L9" s="11">
        <f>IFERROR(VLOOKUP(L$6&amp;$A$1&amp;"_"&amp;$A$2,RESULTMED!$1:$1048576,$A9,0)/L$1,"-")</f>
        <v>1030.7720886397951</v>
      </c>
      <c r="M9" s="11">
        <f>IFERROR(VLOOKUP(M$6&amp;$A$1&amp;"_"&amp;$A$2,RESULTMED!$1:$1048576,$A9,0)/M$1,"-")</f>
        <v>1112.6614686405617</v>
      </c>
      <c r="N9" s="11">
        <f>IFERROR(VLOOKUP(N$6&amp;$A$1&amp;"_"&amp;$A$2,RESULTMED!$1:$1048576,$A9,0)/N$1,"-")</f>
        <v>1162.6589696880576</v>
      </c>
      <c r="O9" s="11">
        <f>IFERROR(VLOOKUP(O$6&amp;$A$1&amp;"_"&amp;$A$2,RESULTMED!$1:$1048576,$A9,0)/O$1,"-")</f>
        <v>1221.3809745902204</v>
      </c>
      <c r="P9" s="11">
        <f>IFERROR(VLOOKUP(P$6&amp;$A$1&amp;"_"&amp;$A$2,RESULTMED!$1:$1048576,$A9,0)/P$1,"-")</f>
        <v>1226.2100943823646</v>
      </c>
    </row>
    <row r="10" spans="1:16" ht="28.5" customHeight="1" x14ac:dyDescent="0.2">
      <c r="A10" s="9">
        <v>21</v>
      </c>
      <c r="C10" s="16"/>
      <c r="D10" s="2" t="s">
        <v>54</v>
      </c>
      <c r="E10" s="11">
        <f>IFERROR(VLOOKUP(E$6&amp;$A$1&amp;"_"&amp;$A$2,RESULTMED!$1:$1048576,$A10,0)/E$1,"-")</f>
        <v>635.3918584207197</v>
      </c>
      <c r="F10" s="11">
        <f>IFERROR(VLOOKUP(F$6&amp;$A$1&amp;"_"&amp;$A$2,RESULTMED!$1:$1048576,$A10,0)/F$1,"-")</f>
        <v>562.57912913378868</v>
      </c>
      <c r="G10" s="11">
        <f>IFERROR(VLOOKUP(G$6&amp;$A$1&amp;"_"&amp;$A$2,RESULTMED!$1:$1048576,$A10,0)/G$1,"-")</f>
        <v>565.03206465860853</v>
      </c>
      <c r="H10" s="11">
        <f>IFERROR(VLOOKUP(H$6&amp;$A$1&amp;"_"&amp;$A$2,RESULTMED!$1:$1048576,$A10,0)/H$1,"-")</f>
        <v>546.91544138356221</v>
      </c>
      <c r="I10" s="11">
        <f>IFERROR(VLOOKUP(I$6&amp;$A$1&amp;"_"&amp;$A$2,RESULTMED!$1:$1048576,$A10,0)/I$1,"-")</f>
        <v>558.15440880110134</v>
      </c>
      <c r="J10" s="11">
        <f>IFERROR(VLOOKUP(J$6&amp;$A$1&amp;"_"&amp;$A$2,RESULTMED!$1:$1048576,$A10,0)/J$1,"-")</f>
        <v>587.43175694107561</v>
      </c>
      <c r="K10" s="11">
        <f>IFERROR(VLOOKUP(K$6&amp;$A$1&amp;"_"&amp;$A$2,RESULTMED!$1:$1048576,$A10,0)/K$1,"-")</f>
        <v>584.70352228797447</v>
      </c>
      <c r="L10" s="11">
        <f>IFERROR(VLOOKUP(L$6&amp;$A$1&amp;"_"&amp;$A$2,RESULTMED!$1:$1048576,$A10,0)/L$1,"-")</f>
        <v>596.2328085678555</v>
      </c>
      <c r="M10" s="11">
        <f>IFERROR(VLOOKUP(M$6&amp;$A$1&amp;"_"&amp;$A$2,RESULTMED!$1:$1048576,$A10,0)/M$1,"-")</f>
        <v>661.29784273538871</v>
      </c>
      <c r="N10" s="11">
        <f>IFERROR(VLOOKUP(N$6&amp;$A$1&amp;"_"&amp;$A$2,RESULTMED!$1:$1048576,$A10,0)/N$1,"-")</f>
        <v>726.82782305376554</v>
      </c>
      <c r="O10" s="11">
        <f>IFERROR(VLOOKUP(O$6&amp;$A$1&amp;"_"&amp;$A$2,RESULTMED!$1:$1048576,$A10,0)/O$1,"-")</f>
        <v>767.20612092582269</v>
      </c>
      <c r="P10" s="11">
        <f>IFERROR(VLOOKUP(P$6&amp;$A$1&amp;"_"&amp;$A$2,RESULTMED!$1:$1048576,$A10,0)/P$1,"-")</f>
        <v>739.62320747219098</v>
      </c>
    </row>
    <row r="11" spans="1:16" ht="28.5" customHeight="1" x14ac:dyDescent="0.2">
      <c r="A11" s="9">
        <v>22</v>
      </c>
      <c r="C11" s="16"/>
      <c r="D11" s="2" t="s">
        <v>42</v>
      </c>
      <c r="E11" s="11">
        <f>IFERROR(VLOOKUP(E$6&amp;$A$1&amp;"_"&amp;$A$2,RESULTMED!$1:$1048576,$A11,0)/E$1,"-")</f>
        <v>836.53687664223241</v>
      </c>
      <c r="F11" s="11">
        <f>IFERROR(VLOOKUP(F$6&amp;$A$1&amp;"_"&amp;$A$2,RESULTMED!$1:$1048576,$A11,0)/F$1,"-")</f>
        <v>666.14457326513411</v>
      </c>
      <c r="G11" s="11">
        <f>IFERROR(VLOOKUP(G$6&amp;$A$1&amp;"_"&amp;$A$2,RESULTMED!$1:$1048576,$A11,0)/G$1,"-")</f>
        <v>673.39231673457607</v>
      </c>
      <c r="H11" s="11">
        <f>IFERROR(VLOOKUP(H$6&amp;$A$1&amp;"_"&amp;$A$2,RESULTMED!$1:$1048576,$A11,0)/H$1,"-")</f>
        <v>698.07533940911912</v>
      </c>
      <c r="I11" s="11">
        <f>IFERROR(VLOOKUP(I$6&amp;$A$1&amp;"_"&amp;$A$2,RESULTMED!$1:$1048576,$A11,0)/I$1,"-")</f>
        <v>712.06628580264589</v>
      </c>
      <c r="J11" s="11">
        <f>IFERROR(VLOOKUP(J$6&amp;$A$1&amp;"_"&amp;$A$2,RESULTMED!$1:$1048576,$A11,0)/J$1,"-")</f>
        <v>779.20594851858505</v>
      </c>
      <c r="K11" s="11">
        <f>IFERROR(VLOOKUP(K$6&amp;$A$1&amp;"_"&amp;$A$2,RESULTMED!$1:$1048576,$A11,0)/K$1,"-")</f>
        <v>754.44040139542801</v>
      </c>
      <c r="L11" s="11">
        <f>IFERROR(VLOOKUP(L$6&amp;$A$1&amp;"_"&amp;$A$2,RESULTMED!$1:$1048576,$A11,0)/L$1,"-")</f>
        <v>731.77527306724403</v>
      </c>
      <c r="M11" s="11">
        <f>IFERROR(VLOOKUP(M$6&amp;$A$1&amp;"_"&amp;$A$2,RESULTMED!$1:$1048576,$A11,0)/M$1,"-")</f>
        <v>828.23135997901784</v>
      </c>
      <c r="N11" s="11">
        <f>IFERROR(VLOOKUP(N$6&amp;$A$1&amp;"_"&amp;$A$2,RESULTMED!$1:$1048576,$A11,0)/N$1,"-")</f>
        <v>898.87619764225315</v>
      </c>
      <c r="O11" s="11">
        <f>IFERROR(VLOOKUP(O$6&amp;$A$1&amp;"_"&amp;$A$2,RESULTMED!$1:$1048576,$A11,0)/O$1,"-")</f>
        <v>1036.9550889990956</v>
      </c>
      <c r="P11" s="11">
        <f>IFERROR(VLOOKUP(P$6&amp;$A$1&amp;"_"&amp;$A$2,RESULTMED!$1:$1048576,$A11,0)/P$1,"-")</f>
        <v>1082.8475218089541</v>
      </c>
    </row>
    <row r="12" spans="1:16" ht="28.5" customHeight="1" x14ac:dyDescent="0.2">
      <c r="A12" s="9">
        <v>23</v>
      </c>
      <c r="C12" s="16"/>
      <c r="D12" s="2" t="s">
        <v>43</v>
      </c>
      <c r="E12" s="11">
        <f>IFERROR(VLOOKUP(E$6&amp;$A$1&amp;"_"&amp;$A$2,RESULTMED!$1:$1048576,$A12,0)/E$1,"-")</f>
        <v>4095.5187717768754</v>
      </c>
      <c r="F12" s="11">
        <f>IFERROR(VLOOKUP(F$6&amp;$A$1&amp;"_"&amp;$A$2,RESULTMED!$1:$1048576,$A12,0)/F$1,"-")</f>
        <v>3457.9920804726517</v>
      </c>
      <c r="G12" s="11">
        <f>IFERROR(VLOOKUP(G$6&amp;$A$1&amp;"_"&amp;$A$2,RESULTMED!$1:$1048576,$A12,0)/G$1,"-")</f>
        <v>3403.2078502034951</v>
      </c>
      <c r="H12" s="11">
        <f>IFERROR(VLOOKUP(H$6&amp;$A$1&amp;"_"&amp;$A$2,RESULTMED!$1:$1048576,$A12,0)/H$1,"-")</f>
        <v>3371.0472929323209</v>
      </c>
      <c r="I12" s="11">
        <f>IFERROR(VLOOKUP(I$6&amp;$A$1&amp;"_"&amp;$A$2,RESULTMED!$1:$1048576,$A12,0)/I$1,"-")</f>
        <v>3953.0793280492353</v>
      </c>
      <c r="J12" s="11">
        <f>IFERROR(VLOOKUP(J$6&amp;$A$1&amp;"_"&amp;$A$2,RESULTMED!$1:$1048576,$A12,0)/J$1,"-")</f>
        <v>3517.6766114327861</v>
      </c>
      <c r="K12" s="11">
        <f>IFERROR(VLOOKUP(K$6&amp;$A$1&amp;"_"&amp;$A$2,RESULTMED!$1:$1048576,$A12,0)/K$1,"-")</f>
        <v>3835.0543913941906</v>
      </c>
      <c r="L12" s="11">
        <f>IFERROR(VLOOKUP(L$6&amp;$A$1&amp;"_"&amp;$A$2,RESULTMED!$1:$1048576,$A12,0)/L$1,"-")</f>
        <v>3503.911926570046</v>
      </c>
      <c r="M12" s="11">
        <f>IFERROR(VLOOKUP(M$6&amp;$A$1&amp;"_"&amp;$A$2,RESULTMED!$1:$1048576,$A12,0)/M$1,"-")</f>
        <v>4076.7272663128424</v>
      </c>
      <c r="N12" s="11">
        <f>IFERROR(VLOOKUP(N$6&amp;$A$1&amp;"_"&amp;$A$2,RESULTMED!$1:$1048576,$A12,0)/N$1,"-")</f>
        <v>3743.1980050185384</v>
      </c>
      <c r="O12" s="11">
        <f>IFERROR(VLOOKUP(O$6&amp;$A$1&amp;"_"&amp;$A$2,RESULTMED!$1:$1048576,$A12,0)/O$1,"-")</f>
        <v>3845.707236353895</v>
      </c>
      <c r="P12" s="11">
        <f>IFERROR(VLOOKUP(P$6&amp;$A$1&amp;"_"&amp;$A$2,RESULTMED!$1:$1048576,$A12,0)/P$1,"-")</f>
        <v>3633.2679442770641</v>
      </c>
    </row>
    <row r="13" spans="1:16" ht="28.5" customHeight="1" x14ac:dyDescent="0.2">
      <c r="A13" s="9">
        <v>24</v>
      </c>
      <c r="C13" s="16"/>
      <c r="D13" s="15" t="s">
        <v>44</v>
      </c>
      <c r="E13" s="11">
        <f>IFERROR(VLOOKUP(E$6&amp;$A$1&amp;"_"&amp;$A$2,RESULTMED!$1:$1048576,$A13,0)/E$1,"-")</f>
        <v>0</v>
      </c>
      <c r="F13" s="11">
        <f>IFERROR(VLOOKUP(F$6&amp;$A$1&amp;"_"&amp;$A$2,RESULTMED!$1:$1048576,$A13,0)/F$1,"-")</f>
        <v>0</v>
      </c>
      <c r="G13" s="11">
        <f>IFERROR(VLOOKUP(G$6&amp;$A$1&amp;"_"&amp;$A$2,RESULTMED!$1:$1048576,$A13,0)/G$1,"-")</f>
        <v>0</v>
      </c>
      <c r="H13" s="11">
        <f>IFERROR(VLOOKUP(H$6&amp;$A$1&amp;"_"&amp;$A$2,RESULTMED!$1:$1048576,$A13,0)/H$1,"-")</f>
        <v>0</v>
      </c>
      <c r="I13" s="11">
        <f>IFERROR(VLOOKUP(I$6&amp;$A$1&amp;"_"&amp;$A$2,RESULTMED!$1:$1048576,$A13,0)/I$1,"-")</f>
        <v>0</v>
      </c>
      <c r="J13" s="11">
        <f>IFERROR(VLOOKUP(J$6&amp;$A$1&amp;"_"&amp;$A$2,RESULTMED!$1:$1048576,$A13,0)/J$1,"-")</f>
        <v>0</v>
      </c>
      <c r="K13" s="11">
        <f>IFERROR(VLOOKUP(K$6&amp;$A$1&amp;"_"&amp;$A$2,RESULTMED!$1:$1048576,$A13,0)/K$1,"-")</f>
        <v>0</v>
      </c>
      <c r="L13" s="11">
        <f>IFERROR(VLOOKUP(L$6&amp;$A$1&amp;"_"&amp;$A$2,RESULTMED!$1:$1048576,$A13,0)/L$1,"-")</f>
        <v>0</v>
      </c>
      <c r="M13" s="11">
        <f>IFERROR(VLOOKUP(M$6&amp;$A$1&amp;"_"&amp;$A$2,RESULTMED!$1:$1048576,$A13,0)/M$1,"-")</f>
        <v>0</v>
      </c>
      <c r="N13" s="11">
        <f>IFERROR(VLOOKUP(N$6&amp;$A$1&amp;"_"&amp;$A$2,RESULTMED!$1:$1048576,$A13,0)/N$1,"-")</f>
        <v>0</v>
      </c>
      <c r="O13" s="11">
        <f>IFERROR(VLOOKUP(O$6&amp;$A$1&amp;"_"&amp;$A$2,RESULTMED!$1:$1048576,$A13,0)/O$1,"-")</f>
        <v>0</v>
      </c>
      <c r="P13" s="11">
        <f>IFERROR(VLOOKUP(P$6&amp;$A$1&amp;"_"&amp;$A$2,RESULTMED!$1:$1048576,$A13,0)/P$1,"-")</f>
        <v>0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25</v>
      </c>
      <c r="D15" s="15" t="s">
        <v>45</v>
      </c>
      <c r="E15" s="11">
        <f>IFERROR(VLOOKUP(E$6&amp;$A$1&amp;"_"&amp;$A$2,RESULTMED!$1:$1048576,$A15,0)/E$1,"-")</f>
        <v>1111.9012674649171</v>
      </c>
      <c r="F15" s="11">
        <f>IFERROR(VLOOKUP(F$6&amp;$A$1&amp;"_"&amp;$A$2,RESULTMED!$1:$1048576,$A15,0)/F$1,"-")</f>
        <v>1033.6678243059373</v>
      </c>
      <c r="G15" s="11">
        <f>IFERROR(VLOOKUP(G$6&amp;$A$1&amp;"_"&amp;$A$2,RESULTMED!$1:$1048576,$A15,0)/G$1,"-")</f>
        <v>1007.9701352517739</v>
      </c>
      <c r="H15" s="11">
        <f>IFERROR(VLOOKUP(H$6&amp;$A$1&amp;"_"&amp;$A$2,RESULTMED!$1:$1048576,$A15,0)/H$1,"-")</f>
        <v>1072.4672335825846</v>
      </c>
      <c r="I15" s="11">
        <f>IFERROR(VLOOKUP(I$6&amp;$A$1&amp;"_"&amp;$A$2,RESULTMED!$1:$1048576,$A15,0)/I$1,"-")</f>
        <v>1250.60986201848</v>
      </c>
      <c r="J15" s="11">
        <f>IFERROR(VLOOKUP(J$6&amp;$A$1&amp;"_"&amp;$A$2,RESULTMED!$1:$1048576,$A15,0)/J$1,"-")</f>
        <v>1185.9688816744599</v>
      </c>
      <c r="K15" s="11">
        <f>IFERROR(VLOOKUP(K$6&amp;$A$1&amp;"_"&amp;$A$2,RESULTMED!$1:$1048576,$A15,0)/K$1,"-")</f>
        <v>1113.7752353210099</v>
      </c>
      <c r="L15" s="11">
        <f>IFERROR(VLOOKUP(L$6&amp;$A$1&amp;"_"&amp;$A$2,RESULTMED!$1:$1048576,$A15,0)/L$1,"-")</f>
        <v>1143.6965467559326</v>
      </c>
      <c r="M15" s="11">
        <f>IFERROR(VLOOKUP(M$6&amp;$A$1&amp;"_"&amp;$A$2,RESULTMED!$1:$1048576,$A15,0)/M$1,"-")</f>
        <v>1175.9710651792921</v>
      </c>
      <c r="N15" s="11">
        <f>IFERROR(VLOOKUP(N$6&amp;$A$1&amp;"_"&amp;$A$2,RESULTMED!$1:$1048576,$A15,0)/N$1,"-")</f>
        <v>1280.9164351086672</v>
      </c>
      <c r="O15" s="11">
        <f>IFERROR(VLOOKUP(O$6&amp;$A$1&amp;"_"&amp;$A$2,RESULTMED!$1:$1048576,$A15,0)/O$1,"-")</f>
        <v>1406.9062350645825</v>
      </c>
      <c r="P15" s="11">
        <f>IFERROR(VLOOKUP(P$6&amp;$A$1&amp;"_"&amp;$A$2,RESULTMED!$1:$1048576,$A15,0)/P$1,"-")</f>
        <v>1369.6627555538062</v>
      </c>
    </row>
    <row r="16" spans="1:16" ht="28.5" customHeight="1" x14ac:dyDescent="0.2">
      <c r="A16" s="9">
        <v>26</v>
      </c>
      <c r="D16" s="15" t="s">
        <v>46</v>
      </c>
      <c r="E16" s="11">
        <f>IFERROR(VLOOKUP(E$6&amp;$A$1&amp;"_"&amp;$A$2,RESULTMED!$1:$1048576,$A16,0)/E$1,"-")</f>
        <v>1033.0079893057646</v>
      </c>
      <c r="F16" s="11">
        <f>IFERROR(VLOOKUP(F$6&amp;$A$1&amp;"_"&amp;$A$2,RESULTMED!$1:$1048576,$A16,0)/F$1,"-")</f>
        <v>917.872772039393</v>
      </c>
      <c r="G16" s="11">
        <f>IFERROR(VLOOKUP(G$6&amp;$A$1&amp;"_"&amp;$A$2,RESULTMED!$1:$1048576,$A16,0)/G$1,"-")</f>
        <v>886.53906828341087</v>
      </c>
      <c r="H16" s="11">
        <f>IFERROR(VLOOKUP(H$6&amp;$A$1&amp;"_"&amp;$A$2,RESULTMED!$1:$1048576,$A16,0)/H$1,"-")</f>
        <v>750.68798466735711</v>
      </c>
      <c r="I16" s="11">
        <f>IFERROR(VLOOKUP(I$6&amp;$A$1&amp;"_"&amp;$A$2,RESULTMED!$1:$1048576,$A16,0)/I$1,"-")</f>
        <v>777.23355233619066</v>
      </c>
      <c r="J16" s="11">
        <f>IFERROR(VLOOKUP(J$6&amp;$A$1&amp;"_"&amp;$A$2,RESULTMED!$1:$1048576,$A16,0)/J$1,"-")</f>
        <v>792.25817690826705</v>
      </c>
      <c r="K16" s="11">
        <f>IFERROR(VLOOKUP(K$6&amp;$A$1&amp;"_"&amp;$A$2,RESULTMED!$1:$1048576,$A16,0)/K$1,"-")</f>
        <v>949.12044472073671</v>
      </c>
      <c r="L16" s="11">
        <f>IFERROR(VLOOKUP(L$6&amp;$A$1&amp;"_"&amp;$A$2,RESULTMED!$1:$1048576,$A16,0)/L$1,"-")</f>
        <v>878.73332440442994</v>
      </c>
      <c r="M16" s="11">
        <f>IFERROR(VLOOKUP(M$6&amp;$A$1&amp;"_"&amp;$A$2,RESULTMED!$1:$1048576,$A16,0)/M$1,"-")</f>
        <v>1130.46856670891</v>
      </c>
      <c r="N16" s="11">
        <f>IFERROR(VLOOKUP(N$6&amp;$A$1&amp;"_"&amp;$A$2,RESULTMED!$1:$1048576,$A16,0)/N$1,"-")</f>
        <v>1149.4748406938663</v>
      </c>
      <c r="O16" s="11">
        <f>IFERROR(VLOOKUP(O$6&amp;$A$1&amp;"_"&amp;$A$2,RESULTMED!$1:$1048576,$A16,0)/O$1,"-")</f>
        <v>1255.9980334656734</v>
      </c>
      <c r="P16" s="11">
        <f>IFERROR(VLOOKUP(P$6&amp;$A$1&amp;"_"&amp;$A$2,RESULTMED!$1:$1048576,$A16,0)/P$1,"-")</f>
        <v>1288.8481441206445</v>
      </c>
    </row>
    <row r="17" spans="1:16" ht="40.5" customHeight="1" x14ac:dyDescent="0.2">
      <c r="A17" s="9">
        <v>27</v>
      </c>
      <c r="D17" s="15" t="s">
        <v>47</v>
      </c>
      <c r="E17" s="11">
        <f>IFERROR(VLOOKUP(E$6&amp;$A$1&amp;"_"&amp;$A$2,RESULTMED!$1:$1048576,$A17,0)/E$1,"-")</f>
        <v>1038.813470914173</v>
      </c>
      <c r="F17" s="11">
        <f>IFERROR(VLOOKUP(F$6&amp;$A$1&amp;"_"&amp;$A$2,RESULTMED!$1:$1048576,$A17,0)/F$1,"-")</f>
        <v>869.36784182676263</v>
      </c>
      <c r="G17" s="11">
        <f>IFERROR(VLOOKUP(G$6&amp;$A$1&amp;"_"&amp;$A$2,RESULTMED!$1:$1048576,$A17,0)/G$1,"-")</f>
        <v>815.37095457521252</v>
      </c>
      <c r="H17" s="11">
        <f>IFERROR(VLOOKUP(H$6&amp;$A$1&amp;"_"&amp;$A$2,RESULTMED!$1:$1048576,$A17,0)/H$1,"-")</f>
        <v>840.45257053624448</v>
      </c>
      <c r="I17" s="11">
        <f>IFERROR(VLOOKUP(I$6&amp;$A$1&amp;"_"&amp;$A$2,RESULTMED!$1:$1048576,$A17,0)/I$1,"-")</f>
        <v>939.75898640319053</v>
      </c>
      <c r="J17" s="11">
        <f>IFERROR(VLOOKUP(J$6&amp;$A$1&amp;"_"&amp;$A$2,RESULTMED!$1:$1048576,$A17,0)/J$1,"-")</f>
        <v>908.2276723758697</v>
      </c>
      <c r="K17" s="11">
        <f>IFERROR(VLOOKUP(K$6&amp;$A$1&amp;"_"&amp;$A$2,RESULTMED!$1:$1048576,$A17,0)/K$1,"-")</f>
        <v>902.45301918192115</v>
      </c>
      <c r="L17" s="11">
        <f>IFERROR(VLOOKUP(L$6&amp;$A$1&amp;"_"&amp;$A$2,RESULTMED!$1:$1048576,$A17,0)/L$1,"-")</f>
        <v>877.731562338667</v>
      </c>
      <c r="M17" s="11">
        <f>IFERROR(VLOOKUP(M$6&amp;$A$1&amp;"_"&amp;$A$2,RESULTMED!$1:$1048576,$A17,0)/M$1,"-")</f>
        <v>990.89081773571013</v>
      </c>
      <c r="N17" s="11">
        <f>IFERROR(VLOOKUP(N$6&amp;$A$1&amp;"_"&amp;$A$2,RESULTMED!$1:$1048576,$A17,0)/N$1,"-")</f>
        <v>1009.9473985231688</v>
      </c>
      <c r="O17" s="11">
        <f>IFERROR(VLOOKUP(O$6&amp;$A$1&amp;"_"&amp;$A$2,RESULTMED!$1:$1048576,$A17,0)/O$1,"-")</f>
        <v>1128.1083031231631</v>
      </c>
      <c r="P17" s="11">
        <f>IFERROR(VLOOKUP(P$6&amp;$A$1&amp;"_"&amp;$A$2,RESULTMED!$1:$1048576,$A17,0)/P$1,"-")</f>
        <v>1079.8560984169419</v>
      </c>
    </row>
    <row r="18" spans="1:16" ht="40.5" customHeight="1" x14ac:dyDescent="0.2">
      <c r="A18" s="9">
        <v>28</v>
      </c>
      <c r="D18" s="15" t="s">
        <v>48</v>
      </c>
      <c r="E18" s="11">
        <f>IFERROR(VLOOKUP(E$6&amp;$A$1&amp;"_"&amp;$A$2,RESULTMED!$1:$1048576,$A18,0)/E$1,"-")</f>
        <v>1524.0072375896139</v>
      </c>
      <c r="F18" s="11">
        <f>IFERROR(VLOOKUP(F$6&amp;$A$1&amp;"_"&amp;$A$2,RESULTMED!$1:$1048576,$A18,0)/F$1,"-")</f>
        <v>1308.728114292463</v>
      </c>
      <c r="G18" s="11">
        <f>IFERROR(VLOOKUP(G$6&amp;$A$1&amp;"_"&amp;$A$2,RESULTMED!$1:$1048576,$A18,0)/G$1,"-")</f>
        <v>1327.9872543635015</v>
      </c>
      <c r="H18" s="11">
        <f>IFERROR(VLOOKUP(H$6&amp;$A$1&amp;"_"&amp;$A$2,RESULTMED!$1:$1048576,$A18,0)/H$1,"-")</f>
        <v>1291.2360012023994</v>
      </c>
      <c r="I18" s="11">
        <f>IFERROR(VLOOKUP(I$6&amp;$A$1&amp;"_"&amp;$A$2,RESULTMED!$1:$1048576,$A18,0)/I$1,"-")</f>
        <v>1252.6001498812848</v>
      </c>
      <c r="J18" s="11">
        <f>IFERROR(VLOOKUP(J$6&amp;$A$1&amp;"_"&amp;$A$2,RESULTMED!$1:$1048576,$A18,0)/J$1,"-")</f>
        <v>1315.9560469922069</v>
      </c>
      <c r="K18" s="11">
        <f>IFERROR(VLOOKUP(K$6&amp;$A$1&amp;"_"&amp;$A$2,RESULTMED!$1:$1048576,$A18,0)/K$1,"-")</f>
        <v>1279.8529448289305</v>
      </c>
      <c r="L18" s="11">
        <f>IFERROR(VLOOKUP(L$6&amp;$A$1&amp;"_"&amp;$A$2,RESULTMED!$1:$1048576,$A18,0)/L$1,"-")</f>
        <v>1249.5316371951226</v>
      </c>
      <c r="M18" s="11">
        <f>IFERROR(VLOOKUP(M$6&amp;$A$1&amp;"_"&amp;$A$2,RESULTMED!$1:$1048576,$A18,0)/M$1,"-")</f>
        <v>1393.037206503903</v>
      </c>
      <c r="N18" s="11">
        <f>IFERROR(VLOOKUP(N$6&amp;$A$1&amp;"_"&amp;$A$2,RESULTMED!$1:$1048576,$A18,0)/N$1,"-")</f>
        <v>1426.8901033296625</v>
      </c>
      <c r="O18" s="11">
        <f>IFERROR(VLOOKUP(O$6&amp;$A$1&amp;"_"&amp;$A$2,RESULTMED!$1:$1048576,$A18,0)/O$1,"-")</f>
        <v>1492.776900279315</v>
      </c>
      <c r="P18" s="11">
        <f>IFERROR(VLOOKUP(P$6&amp;$A$1&amp;"_"&amp;$A$2,RESULTMED!$1:$1048576,$A18,0)/P$1,"-")</f>
        <v>1555.2564600355204</v>
      </c>
    </row>
    <row r="19" spans="1:16" ht="40.5" customHeight="1" x14ac:dyDescent="0.2">
      <c r="A19" s="9">
        <v>29</v>
      </c>
      <c r="D19" s="15" t="s">
        <v>49</v>
      </c>
      <c r="E19" s="11">
        <f>IFERROR(VLOOKUP(E$6&amp;$A$1&amp;"_"&amp;$A$2,RESULTMED!$1:$1048576,$A19,0)/E$1,"-")</f>
        <v>1792.8533986491427</v>
      </c>
      <c r="F19" s="11">
        <f>IFERROR(VLOOKUP(F$6&amp;$A$1&amp;"_"&amp;$A$2,RESULTMED!$1:$1048576,$A19,0)/F$1,"-")</f>
        <v>1554.4196740865439</v>
      </c>
      <c r="G19" s="11">
        <f>IFERROR(VLOOKUP(G$6&amp;$A$1&amp;"_"&amp;$A$2,RESULTMED!$1:$1048576,$A19,0)/G$1,"-")</f>
        <v>1559.1268893550778</v>
      </c>
      <c r="H19" s="11">
        <f>IFERROR(VLOOKUP(H$6&amp;$A$1&amp;"_"&amp;$A$2,RESULTMED!$1:$1048576,$A19,0)/H$1,"-")</f>
        <v>1551.9959118518861</v>
      </c>
      <c r="I19" s="11">
        <f>IFERROR(VLOOKUP(I$6&amp;$A$1&amp;"_"&amp;$A$2,RESULTMED!$1:$1048576,$A19,0)/I$1,"-")</f>
        <v>1630.6726303585119</v>
      </c>
      <c r="J19" s="11">
        <f>IFERROR(VLOOKUP(J$6&amp;$A$1&amp;"_"&amp;$A$2,RESULTMED!$1:$1048576,$A19,0)/J$1,"-")</f>
        <v>1771.580091571411</v>
      </c>
      <c r="K19" s="11">
        <f>IFERROR(VLOOKUP(K$6&amp;$A$1&amp;"_"&amp;$A$2,RESULTMED!$1:$1048576,$A19,0)/K$1,"-")</f>
        <v>1800.1885027914977</v>
      </c>
      <c r="L19" s="11">
        <f>IFERROR(VLOOKUP(L$6&amp;$A$1&amp;"_"&amp;$A$2,RESULTMED!$1:$1048576,$A19,0)/L$1,"-")</f>
        <v>1735.5657169727783</v>
      </c>
      <c r="M19" s="11">
        <f>IFERROR(VLOOKUP(M$6&amp;$A$1&amp;"_"&amp;$A$2,RESULTMED!$1:$1048576,$A19,0)/M$1,"-")</f>
        <v>1990.1302670348343</v>
      </c>
      <c r="N19" s="11">
        <f>IFERROR(VLOOKUP(N$6&amp;$A$1&amp;"_"&amp;$A$2,RESULTMED!$1:$1048576,$A19,0)/N$1,"-")</f>
        <v>1936.3903968981951</v>
      </c>
      <c r="O19" s="11">
        <f>IFERROR(VLOOKUP(O$6&amp;$A$1&amp;"_"&amp;$A$2,RESULTMED!$1:$1048576,$A19,0)/O$1,"-")</f>
        <v>2042.5871962880137</v>
      </c>
      <c r="P19" s="11">
        <f>IFERROR(VLOOKUP(P$6&amp;$A$1&amp;"_"&amp;$A$2,RESULTMED!$1:$1048576,$A19,0)/P$1,"-")</f>
        <v>2009.8701857770891</v>
      </c>
    </row>
    <row r="20" spans="1:16" ht="28.5" customHeight="1" x14ac:dyDescent="0.2">
      <c r="A20" s="9">
        <v>30</v>
      </c>
      <c r="D20" s="15" t="s">
        <v>50</v>
      </c>
      <c r="E20" s="11">
        <f>IFERROR(VLOOKUP(E$6&amp;$A$1&amp;"_"&amp;$A$2,RESULTMED!$1:$1048576,$A20,0)/E$1,"-")</f>
        <v>374.05956488239201</v>
      </c>
      <c r="F20" s="11">
        <f>IFERROR(VLOOKUP(F$6&amp;$A$1&amp;"_"&amp;$A$2,RESULTMED!$1:$1048576,$A20,0)/F$1,"-")</f>
        <v>337.55228202416106</v>
      </c>
      <c r="G20" s="11">
        <f>IFERROR(VLOOKUP(G$6&amp;$A$1&amp;"_"&amp;$A$2,RESULTMED!$1:$1048576,$A20,0)/G$1,"-")</f>
        <v>348.58879145826535</v>
      </c>
      <c r="H20" s="11">
        <f>IFERROR(VLOOKUP(H$6&amp;$A$1&amp;"_"&amp;$A$2,RESULTMED!$1:$1048576,$A20,0)/H$1,"-")</f>
        <v>363.1059157923749</v>
      </c>
      <c r="I20" s="11">
        <f>IFERROR(VLOOKUP(I$6&amp;$A$1&amp;"_"&amp;$A$2,RESULTMED!$1:$1048576,$A20,0)/I$1,"-")</f>
        <v>398.88541210378639</v>
      </c>
      <c r="J20" s="11">
        <f>IFERROR(VLOOKUP(J$6&amp;$A$1&amp;"_"&amp;$A$2,RESULTMED!$1:$1048576,$A20,0)/J$1,"-")</f>
        <v>431.17314770339902</v>
      </c>
      <c r="K20" s="11">
        <f>IFERROR(VLOOKUP(K$6&amp;$A$1&amp;"_"&amp;$A$2,RESULTMED!$1:$1048576,$A20,0)/K$1,"-")</f>
        <v>445.08982581056716</v>
      </c>
      <c r="L20" s="11">
        <f>IFERROR(VLOOKUP(L$6&amp;$A$1&amp;"_"&amp;$A$2,RESULTMED!$1:$1048576,$A20,0)/L$1,"-")</f>
        <v>475.98441477630956</v>
      </c>
      <c r="M20" s="11">
        <f>IFERROR(VLOOKUP(M$6&amp;$A$1&amp;"_"&amp;$A$2,RESULTMED!$1:$1048576,$A20,0)/M$1,"-")</f>
        <v>487.97691753960038</v>
      </c>
      <c r="N20" s="11">
        <f>IFERROR(VLOOKUP(N$6&amp;$A$1&amp;"_"&amp;$A$2,RESULTMED!$1:$1048576,$A20,0)/N$1,"-")</f>
        <v>498.76400749214264</v>
      </c>
      <c r="O20" s="11">
        <f>IFERROR(VLOOKUP(O$6&amp;$A$1&amp;"_"&amp;$A$2,RESULTMED!$1:$1048576,$A20,0)/O$1,"-")</f>
        <v>546.96089155148252</v>
      </c>
      <c r="P20" s="11">
        <f>IFERROR(VLOOKUP(P$6&amp;$A$1&amp;"_"&amp;$A$2,RESULTMED!$1:$1048576,$A20,0)/P$1,"-")</f>
        <v>577.84002053188215</v>
      </c>
    </row>
    <row r="21" spans="1:16" ht="28.5" customHeight="1" x14ac:dyDescent="0.2">
      <c r="A21" s="9">
        <v>31</v>
      </c>
      <c r="D21" s="15" t="s">
        <v>51</v>
      </c>
      <c r="E21" s="11">
        <f>IFERROR(VLOOKUP(E$6&amp;$A$1&amp;"_"&amp;$A$2,RESULTMED!$1:$1048576,$A21,0)/E$1,"-")</f>
        <v>1065.130157536478</v>
      </c>
      <c r="F21" s="11">
        <f>IFERROR(VLOOKUP(F$6&amp;$A$1&amp;"_"&amp;$A$2,RESULTMED!$1:$1048576,$A21,0)/F$1,"-")</f>
        <v>822.81818058566455</v>
      </c>
      <c r="G21" s="11">
        <f>IFERROR(VLOOKUP(G$6&amp;$A$1&amp;"_"&amp;$A$2,RESULTMED!$1:$1048576,$A21,0)/G$1,"-")</f>
        <v>800.25303473467079</v>
      </c>
      <c r="H21" s="11">
        <f>IFERROR(VLOOKUP(H$6&amp;$A$1&amp;"_"&amp;$A$2,RESULTMED!$1:$1048576,$A21,0)/H$1,"-")</f>
        <v>886.24756466992471</v>
      </c>
      <c r="I21" s="11">
        <f>IFERROR(VLOOKUP(I$6&amp;$A$1&amp;"_"&amp;$A$2,RESULTMED!$1:$1048576,$A21,0)/I$1,"-")</f>
        <v>928.50041635639718</v>
      </c>
      <c r="J21" s="11">
        <f>IFERROR(VLOOKUP(J$6&amp;$A$1&amp;"_"&amp;$A$2,RESULTMED!$1:$1048576,$A21,0)/J$1,"-")</f>
        <v>939.86780356223233</v>
      </c>
      <c r="K21" s="11">
        <f>IFERROR(VLOOKUP(K$6&amp;$A$1&amp;"_"&amp;$A$2,RESULTMED!$1:$1048576,$A21,0)/K$1,"-")</f>
        <v>938.24350501623121</v>
      </c>
      <c r="L21" s="11">
        <f>IFERROR(VLOOKUP(L$6&amp;$A$1&amp;"_"&amp;$A$2,RESULTMED!$1:$1048576,$A21,0)/L$1,"-")</f>
        <v>991.02464744298936</v>
      </c>
      <c r="M21" s="11">
        <f>IFERROR(VLOOKUP(M$6&amp;$A$1&amp;"_"&amp;$A$2,RESULTMED!$1:$1048576,$A21,0)/M$1,"-")</f>
        <v>1002.2761071073375</v>
      </c>
      <c r="N21" s="11">
        <f>IFERROR(VLOOKUP(N$6&amp;$A$1&amp;"_"&amp;$A$2,RESULTMED!$1:$1048576,$A21,0)/N$1,"-")</f>
        <v>1049.7538942831816</v>
      </c>
      <c r="O21" s="11">
        <f>IFERROR(VLOOKUP(O$6&amp;$A$1&amp;"_"&amp;$A$2,RESULTMED!$1:$1048576,$A21,0)/O$1,"-")</f>
        <v>1214.8289803975415</v>
      </c>
      <c r="P21" s="11">
        <f>IFERROR(VLOOKUP(P$6&amp;$A$1&amp;"_"&amp;$A$2,RESULTMED!$1:$1048576,$A21,0)/P$1,"-")</f>
        <v>1211.2009167904864</v>
      </c>
    </row>
    <row r="22" spans="1:16" ht="28.5" customHeight="1" thickBot="1" x14ac:dyDescent="0.25">
      <c r="A22" s="9">
        <v>32</v>
      </c>
      <c r="C22" s="5"/>
      <c r="D22" s="5" t="s">
        <v>52</v>
      </c>
      <c r="E22" s="12">
        <f>IFERROR(VLOOKUP(E$6&amp;$A$1&amp;"_"&amp;$A$2,RESULTMED!$1:$1048576,$A22,0)/E$1,"-")</f>
        <v>941.44198110710556</v>
      </c>
      <c r="F22" s="12">
        <f>IFERROR(VLOOKUP(F$6&amp;$A$1&amp;"_"&amp;$A$2,RESULTMED!$1:$1048576,$A22,0)/F$1,"-")</f>
        <v>645.63205583870854</v>
      </c>
      <c r="G22" s="12">
        <f>IFERROR(VLOOKUP(G$6&amp;$A$1&amp;"_"&amp;$A$2,RESULTMED!$1:$1048576,$A22,0)/G$1,"-")</f>
        <v>954.60032266175961</v>
      </c>
      <c r="H22" s="12">
        <f>IFERROR(VLOOKUP(H$6&amp;$A$1&amp;"_"&amp;$A$2,RESULTMED!$1:$1048576,$A22,0)/H$1,"-")</f>
        <v>900.44909040940831</v>
      </c>
      <c r="I22" s="12">
        <f>IFERROR(VLOOKUP(I$6&amp;$A$1&amp;"_"&amp;$A$2,RESULTMED!$1:$1048576,$A22,0)/I$1,"-")</f>
        <v>995.77116849829963</v>
      </c>
      <c r="J22" s="12">
        <f>IFERROR(VLOOKUP(J$6&amp;$A$1&amp;"_"&amp;$A$2,RESULTMED!$1:$1048576,$A22,0)/J$1,"-")</f>
        <v>1209.4121760416376</v>
      </c>
      <c r="K22" s="12">
        <f>IFERROR(VLOOKUP(K$6&amp;$A$1&amp;"_"&amp;$A$2,RESULTMED!$1:$1048576,$A22,0)/K$1,"-")</f>
        <v>909.08408105307444</v>
      </c>
      <c r="L22" s="12">
        <f>IFERROR(VLOOKUP(L$6&amp;$A$1&amp;"_"&amp;$A$2,RESULTMED!$1:$1048576,$A22,0)/L$1,"-")</f>
        <v>756.13791923060569</v>
      </c>
      <c r="M22" s="12">
        <f>IFERROR(VLOOKUP(M$6&amp;$A$1&amp;"_"&amp;$A$2,RESULTMED!$1:$1048576,$A22,0)/M$1,"-")</f>
        <v>902.1597672271638</v>
      </c>
      <c r="N22" s="12">
        <f>IFERROR(VLOOKUP(N$6&amp;$A$1&amp;"_"&amp;$A$2,RESULTMED!$1:$1048576,$A22,0)/N$1,"-")</f>
        <v>1424.9399881250943</v>
      </c>
      <c r="O22" s="12">
        <f>IFERROR(VLOOKUP(O$6&amp;$A$1&amp;"_"&amp;$A$2,RESULTMED!$1:$1048576,$A22,0)/O$1,"-")</f>
        <v>1158.7648193416924</v>
      </c>
      <c r="P22" s="12">
        <f>IFERROR(VLOOKUP(P$6&amp;$A$1&amp;"_"&amp;$A$2,RESULTMED!$1:$1048576,$A22,0)/P$1,"-")</f>
        <v>1227.1469718271978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>
        <v>0.49305313181169647</v>
      </c>
      <c r="F1" s="10">
        <v>0.59184204271154239</v>
      </c>
      <c r="G1" s="10">
        <v>0.62309209305644819</v>
      </c>
      <c r="H1" s="10">
        <v>0.66422977911290937</v>
      </c>
      <c r="I1" s="10">
        <v>0.6826403160700506</v>
      </c>
      <c r="J1" s="10">
        <v>0.70838256554615264</v>
      </c>
      <c r="K1" s="10">
        <v>0.75767752502409669</v>
      </c>
      <c r="L1" s="10">
        <v>0.79701662753288993</v>
      </c>
      <c r="M1" s="10">
        <v>0.83712991661176306</v>
      </c>
      <c r="N1" s="10">
        <v>0.89255036039790692</v>
      </c>
      <c r="O1" s="10">
        <v>0.93614060703256841</v>
      </c>
      <c r="P1" s="10">
        <v>1</v>
      </c>
    </row>
    <row r="2" spans="1:16" s="9" customFormat="1" x14ac:dyDescent="0.2">
      <c r="A2" s="9">
        <v>29</v>
      </c>
      <c r="B2" s="9" t="str">
        <f>VLOOKUP($A$2,Plan3!$B:$C,2,0)</f>
        <v>Salvador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"Remuneracão média do trabalho dos ocupados por posição na ocupação e setor de atividades: "&amp;$B$2&amp;", 2002 a 2013"</f>
        <v>Remuneracão média do trabalho dos ocupados por posição na ocupação e setor de atividades: Salvador,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19</v>
      </c>
      <c r="C8" s="16"/>
      <c r="D8" s="2" t="s">
        <v>56</v>
      </c>
      <c r="E8" s="11">
        <f>IFERROR(VLOOKUP(E$6&amp;$A$1&amp;"_"&amp;$A$2,RESULTMED!$1:$1048576,$A8,0)/E$1,"-")</f>
        <v>2245.9441343832873</v>
      </c>
      <c r="F8" s="11">
        <f>IFERROR(VLOOKUP(F$6&amp;$A$1&amp;"_"&amp;$A$2,RESULTMED!$1:$1048576,$A8,0)/F$1,"-")</f>
        <v>2163.2318381943633</v>
      </c>
      <c r="G8" s="11">
        <f>IFERROR(VLOOKUP(G$6&amp;$A$1&amp;"_"&amp;$A$2,RESULTMED!$1:$1048576,$A8,0)/G$1,"-")</f>
        <v>2167.2901446443316</v>
      </c>
      <c r="H8" s="11">
        <f>IFERROR(VLOOKUP(H$6&amp;$A$1&amp;"_"&amp;$A$2,RESULTMED!$1:$1048576,$A8,0)/H$1,"-")</f>
        <v>2308.2282712145725</v>
      </c>
      <c r="I8" s="11">
        <f>IFERROR(VLOOKUP(I$6&amp;$A$1&amp;"_"&amp;$A$2,RESULTMED!$1:$1048576,$A8,0)/I$1,"-")</f>
        <v>2657.4290874924191</v>
      </c>
      <c r="J8" s="11">
        <f>IFERROR(VLOOKUP(J$6&amp;$A$1&amp;"_"&amp;$A$2,RESULTMED!$1:$1048576,$A8,0)/J$1,"-")</f>
        <v>2890.9404437586277</v>
      </c>
      <c r="K8" s="11">
        <f>IFERROR(VLOOKUP(K$6&amp;$A$1&amp;"_"&amp;$A$2,RESULTMED!$1:$1048576,$A8,0)/K$1,"-")</f>
        <v>2990.6303710487487</v>
      </c>
      <c r="L8" s="11">
        <f>IFERROR(VLOOKUP(L$6&amp;$A$1&amp;"_"&amp;$A$2,RESULTMED!$1:$1048576,$A8,0)/L$1,"-")</f>
        <v>3005.4089661765588</v>
      </c>
      <c r="M8" s="11">
        <f>IFERROR(VLOOKUP(M$6&amp;$A$1&amp;"_"&amp;$A$2,RESULTMED!$1:$1048576,$A8,0)/M$1,"-")</f>
        <v>3205.7369351405277</v>
      </c>
      <c r="N8" s="11">
        <f>IFERROR(VLOOKUP(N$6&amp;$A$1&amp;"_"&amp;$A$2,RESULTMED!$1:$1048576,$A8,0)/N$1,"-")</f>
        <v>3266.4580651692936</v>
      </c>
      <c r="O8" s="11">
        <f>IFERROR(VLOOKUP(O$6&amp;$A$1&amp;"_"&amp;$A$2,RESULTMED!$1:$1048576,$A8,0)/O$1,"-")</f>
        <v>3298.7113033525425</v>
      </c>
      <c r="P8" s="11">
        <f>IFERROR(VLOOKUP(P$6&amp;$A$1&amp;"_"&amp;$A$2,RESULTMED!$1:$1048576,$A8,0)/P$1,"-")</f>
        <v>3151.1594598686293</v>
      </c>
    </row>
    <row r="9" spans="1:16" ht="28.5" customHeight="1" x14ac:dyDescent="0.2">
      <c r="A9" s="9">
        <v>20</v>
      </c>
      <c r="C9" s="16"/>
      <c r="D9" s="2" t="s">
        <v>53</v>
      </c>
      <c r="E9" s="11">
        <f>IFERROR(VLOOKUP(E$6&amp;$A$1&amp;"_"&amp;$A$2,RESULTMED!$1:$1048576,$A9,0)/E$1,"-")</f>
        <v>1240.7656303264487</v>
      </c>
      <c r="F9" s="11">
        <f>IFERROR(VLOOKUP(F$6&amp;$A$1&amp;"_"&amp;$A$2,RESULTMED!$1:$1048576,$A9,0)/F$1,"-")</f>
        <v>1141.2113211290002</v>
      </c>
      <c r="G9" s="11">
        <f>IFERROR(VLOOKUP(G$6&amp;$A$1&amp;"_"&amp;$A$2,RESULTMED!$1:$1048576,$A9,0)/G$1,"-")</f>
        <v>1131.7130458301572</v>
      </c>
      <c r="H9" s="11">
        <f>IFERROR(VLOOKUP(H$6&amp;$A$1&amp;"_"&amp;$A$2,RESULTMED!$1:$1048576,$A9,0)/H$1,"-")</f>
        <v>1122.4511150727274</v>
      </c>
      <c r="I9" s="11">
        <f>IFERROR(VLOOKUP(I$6&amp;$A$1&amp;"_"&amp;$A$2,RESULTMED!$1:$1048576,$A9,0)/I$1,"-")</f>
        <v>1183.2879650106497</v>
      </c>
      <c r="J9" s="11">
        <f>IFERROR(VLOOKUP(J$6&amp;$A$1&amp;"_"&amp;$A$2,RESULTMED!$1:$1048576,$A9,0)/J$1,"-")</f>
        <v>1215.1960979314163</v>
      </c>
      <c r="K9" s="11">
        <f>IFERROR(VLOOKUP(K$6&amp;$A$1&amp;"_"&amp;$A$2,RESULTMED!$1:$1048576,$A9,0)/K$1,"-")</f>
        <v>1297.0939130297841</v>
      </c>
      <c r="L9" s="11">
        <f>IFERROR(VLOOKUP(L$6&amp;$A$1&amp;"_"&amp;$A$2,RESULTMED!$1:$1048576,$A9,0)/L$1,"-")</f>
        <v>1291.249326880112</v>
      </c>
      <c r="M9" s="11">
        <f>IFERROR(VLOOKUP(M$6&amp;$A$1&amp;"_"&amp;$A$2,RESULTMED!$1:$1048576,$A9,0)/M$1,"-")</f>
        <v>1329.8378386989787</v>
      </c>
      <c r="N9" s="11">
        <f>IFERROR(VLOOKUP(N$6&amp;$A$1&amp;"_"&amp;$A$2,RESULTMED!$1:$1048576,$A9,0)/N$1,"-")</f>
        <v>1335.9607254830955</v>
      </c>
      <c r="O9" s="11">
        <f>IFERROR(VLOOKUP(O$6&amp;$A$1&amp;"_"&amp;$A$2,RESULTMED!$1:$1048576,$A9,0)/O$1,"-")</f>
        <v>1417.6679720629656</v>
      </c>
      <c r="P9" s="11">
        <f>IFERROR(VLOOKUP(P$6&amp;$A$1&amp;"_"&amp;$A$2,RESULTMED!$1:$1048576,$A9,0)/P$1,"-")</f>
        <v>1335.8142462300784</v>
      </c>
    </row>
    <row r="10" spans="1:16" ht="28.5" customHeight="1" x14ac:dyDescent="0.2">
      <c r="A10" s="9">
        <v>21</v>
      </c>
      <c r="C10" s="16"/>
      <c r="D10" s="2" t="s">
        <v>54</v>
      </c>
      <c r="E10" s="11">
        <f>IFERROR(VLOOKUP(E$6&amp;$A$1&amp;"_"&amp;$A$2,RESULTMED!$1:$1048576,$A10,0)/E$1,"-")</f>
        <v>623.18428416840334</v>
      </c>
      <c r="F10" s="11">
        <f>IFERROR(VLOOKUP(F$6&amp;$A$1&amp;"_"&amp;$A$2,RESULTMED!$1:$1048576,$A10,0)/F$1,"-")</f>
        <v>561.23692321602994</v>
      </c>
      <c r="G10" s="11">
        <f>IFERROR(VLOOKUP(G$6&amp;$A$1&amp;"_"&amp;$A$2,RESULTMED!$1:$1048576,$A10,0)/G$1,"-")</f>
        <v>556.11948141394203</v>
      </c>
      <c r="H10" s="11">
        <f>IFERROR(VLOOKUP(H$6&amp;$A$1&amp;"_"&amp;$A$2,RESULTMED!$1:$1048576,$A10,0)/H$1,"-")</f>
        <v>575.22834036850827</v>
      </c>
      <c r="I10" s="11">
        <f>IFERROR(VLOOKUP(I$6&amp;$A$1&amp;"_"&amp;$A$2,RESULTMED!$1:$1048576,$A10,0)/I$1,"-")</f>
        <v>639.67812505835559</v>
      </c>
      <c r="J10" s="11">
        <f>IFERROR(VLOOKUP(J$6&amp;$A$1&amp;"_"&amp;$A$2,RESULTMED!$1:$1048576,$A10,0)/J$1,"-")</f>
        <v>639.38377019375594</v>
      </c>
      <c r="K10" s="11">
        <f>IFERROR(VLOOKUP(K$6&amp;$A$1&amp;"_"&amp;$A$2,RESULTMED!$1:$1048576,$A10,0)/K$1,"-")</f>
        <v>704.29725682135188</v>
      </c>
      <c r="L10" s="11">
        <f>IFERROR(VLOOKUP(L$6&amp;$A$1&amp;"_"&amp;$A$2,RESULTMED!$1:$1048576,$A10,0)/L$1,"-")</f>
        <v>748.47258972423469</v>
      </c>
      <c r="M10" s="11">
        <f>IFERROR(VLOOKUP(M$6&amp;$A$1&amp;"_"&amp;$A$2,RESULTMED!$1:$1048576,$A10,0)/M$1,"-")</f>
        <v>787.10207553634757</v>
      </c>
      <c r="N10" s="11">
        <f>IFERROR(VLOOKUP(N$6&amp;$A$1&amp;"_"&amp;$A$2,RESULTMED!$1:$1048576,$A10,0)/N$1,"-")</f>
        <v>818.16467142190311</v>
      </c>
      <c r="O10" s="11">
        <f>IFERROR(VLOOKUP(O$6&amp;$A$1&amp;"_"&amp;$A$2,RESULTMED!$1:$1048576,$A10,0)/O$1,"-")</f>
        <v>908.7568104972845</v>
      </c>
      <c r="P10" s="11">
        <f>IFERROR(VLOOKUP(P$6&amp;$A$1&amp;"_"&amp;$A$2,RESULTMED!$1:$1048576,$A10,0)/P$1,"-")</f>
        <v>874.28006583925742</v>
      </c>
    </row>
    <row r="11" spans="1:16" ht="28.5" customHeight="1" x14ac:dyDescent="0.2">
      <c r="A11" s="9">
        <v>22</v>
      </c>
      <c r="C11" s="16"/>
      <c r="D11" s="2" t="s">
        <v>42</v>
      </c>
      <c r="E11" s="11">
        <f>IFERROR(VLOOKUP(E$6&amp;$A$1&amp;"_"&amp;$A$2,RESULTMED!$1:$1048576,$A11,0)/E$1,"-")</f>
        <v>895.71831019600756</v>
      </c>
      <c r="F11" s="11">
        <f>IFERROR(VLOOKUP(F$6&amp;$A$1&amp;"_"&amp;$A$2,RESULTMED!$1:$1048576,$A11,0)/F$1,"-")</f>
        <v>765.86353794619129</v>
      </c>
      <c r="G11" s="11">
        <f>IFERROR(VLOOKUP(G$6&amp;$A$1&amp;"_"&amp;$A$2,RESULTMED!$1:$1048576,$A11,0)/G$1,"-")</f>
        <v>758.84134274037581</v>
      </c>
      <c r="H11" s="11">
        <f>IFERROR(VLOOKUP(H$6&amp;$A$1&amp;"_"&amp;$A$2,RESULTMED!$1:$1048576,$A11,0)/H$1,"-")</f>
        <v>770.11426958850984</v>
      </c>
      <c r="I11" s="11">
        <f>IFERROR(VLOOKUP(I$6&amp;$A$1&amp;"_"&amp;$A$2,RESULTMED!$1:$1048576,$A11,0)/I$1,"-")</f>
        <v>804.69133938964126</v>
      </c>
      <c r="J11" s="11">
        <f>IFERROR(VLOOKUP(J$6&amp;$A$1&amp;"_"&amp;$A$2,RESULTMED!$1:$1048576,$A11,0)/J$1,"-")</f>
        <v>843.58215124326568</v>
      </c>
      <c r="K11" s="11">
        <f>IFERROR(VLOOKUP(K$6&amp;$A$1&amp;"_"&amp;$A$2,RESULTMED!$1:$1048576,$A11,0)/K$1,"-")</f>
        <v>881.84987998892291</v>
      </c>
      <c r="L11" s="11">
        <f>IFERROR(VLOOKUP(L$6&amp;$A$1&amp;"_"&amp;$A$2,RESULTMED!$1:$1048576,$A11,0)/L$1,"-")</f>
        <v>930.53488494616909</v>
      </c>
      <c r="M11" s="11">
        <f>IFERROR(VLOOKUP(M$6&amp;$A$1&amp;"_"&amp;$A$2,RESULTMED!$1:$1048576,$A11,0)/M$1,"-")</f>
        <v>944.61212107154188</v>
      </c>
      <c r="N11" s="11">
        <f>IFERROR(VLOOKUP(N$6&amp;$A$1&amp;"_"&amp;$A$2,RESULTMED!$1:$1048576,$A11,0)/N$1,"-")</f>
        <v>1014.6877891200126</v>
      </c>
      <c r="O11" s="11">
        <f>IFERROR(VLOOKUP(O$6&amp;$A$1&amp;"_"&amp;$A$2,RESULTMED!$1:$1048576,$A11,0)/O$1,"-")</f>
        <v>1096.5433021677372</v>
      </c>
      <c r="P11" s="11">
        <f>IFERROR(VLOOKUP(P$6&amp;$A$1&amp;"_"&amp;$A$2,RESULTMED!$1:$1048576,$A11,0)/P$1,"-")</f>
        <v>1088.4044066243723</v>
      </c>
    </row>
    <row r="12" spans="1:16" ht="28.5" customHeight="1" x14ac:dyDescent="0.2">
      <c r="A12" s="9">
        <v>23</v>
      </c>
      <c r="C12" s="16"/>
      <c r="D12" s="2" t="s">
        <v>43</v>
      </c>
      <c r="E12" s="11">
        <f>IFERROR(VLOOKUP(E$6&amp;$A$1&amp;"_"&amp;$A$2,RESULTMED!$1:$1048576,$A12,0)/E$1,"-")</f>
        <v>4254.8801978960228</v>
      </c>
      <c r="F12" s="11">
        <f>IFERROR(VLOOKUP(F$6&amp;$A$1&amp;"_"&amp;$A$2,RESULTMED!$1:$1048576,$A12,0)/F$1,"-")</f>
        <v>4067.0286828052426</v>
      </c>
      <c r="G12" s="11">
        <f>IFERROR(VLOOKUP(G$6&amp;$A$1&amp;"_"&amp;$A$2,RESULTMED!$1:$1048576,$A12,0)/G$1,"-")</f>
        <v>4049.7478856411799</v>
      </c>
      <c r="H12" s="11">
        <f>IFERROR(VLOOKUP(H$6&amp;$A$1&amp;"_"&amp;$A$2,RESULTMED!$1:$1048576,$A12,0)/H$1,"-")</f>
        <v>3631.047632158215</v>
      </c>
      <c r="I12" s="11">
        <f>IFERROR(VLOOKUP(I$6&amp;$A$1&amp;"_"&amp;$A$2,RESULTMED!$1:$1048576,$A12,0)/I$1,"-")</f>
        <v>3816.8497325858852</v>
      </c>
      <c r="J12" s="11">
        <f>IFERROR(VLOOKUP(J$6&amp;$A$1&amp;"_"&amp;$A$2,RESULTMED!$1:$1048576,$A12,0)/J$1,"-")</f>
        <v>4114.43931124137</v>
      </c>
      <c r="K12" s="11">
        <f>IFERROR(VLOOKUP(K$6&amp;$A$1&amp;"_"&amp;$A$2,RESULTMED!$1:$1048576,$A12,0)/K$1,"-")</f>
        <v>4176.2410176849717</v>
      </c>
      <c r="L12" s="11">
        <f>IFERROR(VLOOKUP(L$6&amp;$A$1&amp;"_"&amp;$A$2,RESULTMED!$1:$1048576,$A12,0)/L$1,"-")</f>
        <v>4154.0085605412778</v>
      </c>
      <c r="M12" s="11">
        <f>IFERROR(VLOOKUP(M$6&amp;$A$1&amp;"_"&amp;$A$2,RESULTMED!$1:$1048576,$A12,0)/M$1,"-")</f>
        <v>5062.7862768225596</v>
      </c>
      <c r="N12" s="11">
        <f>IFERROR(VLOOKUP(N$6&amp;$A$1&amp;"_"&amp;$A$2,RESULTMED!$1:$1048576,$A12,0)/N$1,"-")</f>
        <v>5351.1411857358107</v>
      </c>
      <c r="O12" s="11">
        <f>IFERROR(VLOOKUP(O$6&amp;$A$1&amp;"_"&amp;$A$2,RESULTMED!$1:$1048576,$A12,0)/O$1,"-")</f>
        <v>4760.5005198208255</v>
      </c>
      <c r="P12" s="11">
        <f>IFERROR(VLOOKUP(P$6&amp;$A$1&amp;"_"&amp;$A$2,RESULTMED!$1:$1048576,$A12,0)/P$1,"-")</f>
        <v>4014.0229065472831</v>
      </c>
    </row>
    <row r="13" spans="1:16" ht="28.5" customHeight="1" x14ac:dyDescent="0.2">
      <c r="A13" s="9">
        <v>24</v>
      </c>
      <c r="C13" s="16"/>
      <c r="D13" s="15" t="s">
        <v>44</v>
      </c>
      <c r="E13" s="11">
        <f>IFERROR(VLOOKUP(E$6&amp;$A$1&amp;"_"&amp;$A$2,RESULTMED!$1:$1048576,$A13,0)/E$1,"-")</f>
        <v>0</v>
      </c>
      <c r="F13" s="11">
        <f>IFERROR(VLOOKUP(F$6&amp;$A$1&amp;"_"&amp;$A$2,RESULTMED!$1:$1048576,$A13,0)/F$1,"-")</f>
        <v>0</v>
      </c>
      <c r="G13" s="11">
        <f>IFERROR(VLOOKUP(G$6&amp;$A$1&amp;"_"&amp;$A$2,RESULTMED!$1:$1048576,$A13,0)/G$1,"-")</f>
        <v>0</v>
      </c>
      <c r="H13" s="11">
        <f>IFERROR(VLOOKUP(H$6&amp;$A$1&amp;"_"&amp;$A$2,RESULTMED!$1:$1048576,$A13,0)/H$1,"-")</f>
        <v>0</v>
      </c>
      <c r="I13" s="11">
        <f>IFERROR(VLOOKUP(I$6&amp;$A$1&amp;"_"&amp;$A$2,RESULTMED!$1:$1048576,$A13,0)/I$1,"-")</f>
        <v>0</v>
      </c>
      <c r="J13" s="11">
        <f>IFERROR(VLOOKUP(J$6&amp;$A$1&amp;"_"&amp;$A$2,RESULTMED!$1:$1048576,$A13,0)/J$1,"-")</f>
        <v>0</v>
      </c>
      <c r="K13" s="11">
        <f>IFERROR(VLOOKUP(K$6&amp;$A$1&amp;"_"&amp;$A$2,RESULTMED!$1:$1048576,$A13,0)/K$1,"-")</f>
        <v>0</v>
      </c>
      <c r="L13" s="11">
        <f>IFERROR(VLOOKUP(L$6&amp;$A$1&amp;"_"&amp;$A$2,RESULTMED!$1:$1048576,$A13,0)/L$1,"-")</f>
        <v>0</v>
      </c>
      <c r="M13" s="11">
        <f>IFERROR(VLOOKUP(M$6&amp;$A$1&amp;"_"&amp;$A$2,RESULTMED!$1:$1048576,$A13,0)/M$1,"-")</f>
        <v>0</v>
      </c>
      <c r="N13" s="11">
        <f>IFERROR(VLOOKUP(N$6&amp;$A$1&amp;"_"&amp;$A$2,RESULTMED!$1:$1048576,$A13,0)/N$1,"-")</f>
        <v>0</v>
      </c>
      <c r="O13" s="11">
        <f>IFERROR(VLOOKUP(O$6&amp;$A$1&amp;"_"&amp;$A$2,RESULTMED!$1:$1048576,$A13,0)/O$1,"-")</f>
        <v>0</v>
      </c>
      <c r="P13" s="11">
        <f>IFERROR(VLOOKUP(P$6&amp;$A$1&amp;"_"&amp;$A$2,RESULTMED!$1:$1048576,$A13,0)/P$1,"-")</f>
        <v>0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25</v>
      </c>
      <c r="D15" s="15" t="s">
        <v>45</v>
      </c>
      <c r="E15" s="11">
        <f>IFERROR(VLOOKUP(E$6&amp;$A$1&amp;"_"&amp;$A$2,RESULTMED!$1:$1048576,$A15,0)/E$1,"-")</f>
        <v>1393.3707452901929</v>
      </c>
      <c r="F15" s="11">
        <f>IFERROR(VLOOKUP(F$6&amp;$A$1&amp;"_"&amp;$A$2,RESULTMED!$1:$1048576,$A15,0)/F$1,"-")</f>
        <v>1320.6491751503434</v>
      </c>
      <c r="G15" s="11">
        <f>IFERROR(VLOOKUP(G$6&amp;$A$1&amp;"_"&amp;$A$2,RESULTMED!$1:$1048576,$A15,0)/G$1,"-")</f>
        <v>1328.1586438967831</v>
      </c>
      <c r="H15" s="11">
        <f>IFERROR(VLOOKUP(H$6&amp;$A$1&amp;"_"&amp;$A$2,RESULTMED!$1:$1048576,$A15,0)/H$1,"-")</f>
        <v>1443.9039113781221</v>
      </c>
      <c r="I15" s="11">
        <f>IFERROR(VLOOKUP(I$6&amp;$A$1&amp;"_"&amp;$A$2,RESULTMED!$1:$1048576,$A15,0)/I$1,"-")</f>
        <v>1474.1800368739509</v>
      </c>
      <c r="J15" s="11">
        <f>IFERROR(VLOOKUP(J$6&amp;$A$1&amp;"_"&amp;$A$2,RESULTMED!$1:$1048576,$A15,0)/J$1,"-")</f>
        <v>1533.6062460699079</v>
      </c>
      <c r="K15" s="11">
        <f>IFERROR(VLOOKUP(K$6&amp;$A$1&amp;"_"&amp;$A$2,RESULTMED!$1:$1048576,$A15,0)/K$1,"-")</f>
        <v>1671.9688206702126</v>
      </c>
      <c r="L15" s="11">
        <f>IFERROR(VLOOKUP(L$6&amp;$A$1&amp;"_"&amp;$A$2,RESULTMED!$1:$1048576,$A15,0)/L$1,"-")</f>
        <v>1695.29870012325</v>
      </c>
      <c r="M15" s="11">
        <f>IFERROR(VLOOKUP(M$6&amp;$A$1&amp;"_"&amp;$A$2,RESULTMED!$1:$1048576,$A15,0)/M$1,"-")</f>
        <v>1629.8746166937951</v>
      </c>
      <c r="N15" s="11">
        <f>IFERROR(VLOOKUP(N$6&amp;$A$1&amp;"_"&amp;$A$2,RESULTMED!$1:$1048576,$A15,0)/N$1,"-")</f>
        <v>1745.6758865682191</v>
      </c>
      <c r="O15" s="11">
        <f>IFERROR(VLOOKUP(O$6&amp;$A$1&amp;"_"&amp;$A$2,RESULTMED!$1:$1048576,$A15,0)/O$1,"-")</f>
        <v>1872.8386249290561</v>
      </c>
      <c r="P15" s="11">
        <f>IFERROR(VLOOKUP(P$6&amp;$A$1&amp;"_"&amp;$A$2,RESULTMED!$1:$1048576,$A15,0)/P$1,"-")</f>
        <v>1643.7572435080897</v>
      </c>
    </row>
    <row r="16" spans="1:16" ht="28.5" customHeight="1" x14ac:dyDescent="0.2">
      <c r="A16" s="9">
        <v>26</v>
      </c>
      <c r="D16" s="15" t="s">
        <v>46</v>
      </c>
      <c r="E16" s="11">
        <f>IFERROR(VLOOKUP(E$6&amp;$A$1&amp;"_"&amp;$A$2,RESULTMED!$1:$1048576,$A16,0)/E$1,"-")</f>
        <v>927.61380508566083</v>
      </c>
      <c r="F16" s="11">
        <f>IFERROR(VLOOKUP(F$6&amp;$A$1&amp;"_"&amp;$A$2,RESULTMED!$1:$1048576,$A16,0)/F$1,"-")</f>
        <v>998.68861207700593</v>
      </c>
      <c r="G16" s="11">
        <f>IFERROR(VLOOKUP(G$6&amp;$A$1&amp;"_"&amp;$A$2,RESULTMED!$1:$1048576,$A16,0)/G$1,"-")</f>
        <v>943.49010707706748</v>
      </c>
      <c r="H16" s="11">
        <f>IFERROR(VLOOKUP(H$6&amp;$A$1&amp;"_"&amp;$A$2,RESULTMED!$1:$1048576,$A16,0)/H$1,"-")</f>
        <v>761.74263525594677</v>
      </c>
      <c r="I16" s="11">
        <f>IFERROR(VLOOKUP(I$6&amp;$A$1&amp;"_"&amp;$A$2,RESULTMED!$1:$1048576,$A16,0)/I$1,"-")</f>
        <v>883.1035307745417</v>
      </c>
      <c r="J16" s="11">
        <f>IFERROR(VLOOKUP(J$6&amp;$A$1&amp;"_"&amp;$A$2,RESULTMED!$1:$1048576,$A16,0)/J$1,"-")</f>
        <v>867.35721283196142</v>
      </c>
      <c r="K16" s="11">
        <f>IFERROR(VLOOKUP(K$6&amp;$A$1&amp;"_"&amp;$A$2,RESULTMED!$1:$1048576,$A16,0)/K$1,"-")</f>
        <v>1011.7995842481477</v>
      </c>
      <c r="L16" s="11">
        <f>IFERROR(VLOOKUP(L$6&amp;$A$1&amp;"_"&amp;$A$2,RESULTMED!$1:$1048576,$A16,0)/L$1,"-")</f>
        <v>1165.4444648823724</v>
      </c>
      <c r="M16" s="11">
        <f>IFERROR(VLOOKUP(M$6&amp;$A$1&amp;"_"&amp;$A$2,RESULTMED!$1:$1048576,$A16,0)/M$1,"-")</f>
        <v>1238.6480784832972</v>
      </c>
      <c r="N16" s="11">
        <f>IFERROR(VLOOKUP(N$6&amp;$A$1&amp;"_"&amp;$A$2,RESULTMED!$1:$1048576,$A16,0)/N$1,"-")</f>
        <v>1372.718921256529</v>
      </c>
      <c r="O16" s="11">
        <f>IFERROR(VLOOKUP(O$6&amp;$A$1&amp;"_"&amp;$A$2,RESULTMED!$1:$1048576,$A16,0)/O$1,"-")</f>
        <v>1340.2703672469333</v>
      </c>
      <c r="P16" s="11">
        <f>IFERROR(VLOOKUP(P$6&amp;$A$1&amp;"_"&amp;$A$2,RESULTMED!$1:$1048576,$A16,0)/P$1,"-")</f>
        <v>1186.4751573914778</v>
      </c>
    </row>
    <row r="17" spans="1:16" ht="40.5" customHeight="1" x14ac:dyDescent="0.2">
      <c r="A17" s="9">
        <v>27</v>
      </c>
      <c r="D17" s="15" t="s">
        <v>47</v>
      </c>
      <c r="E17" s="11">
        <f>IFERROR(VLOOKUP(E$6&amp;$A$1&amp;"_"&amp;$A$2,RESULTMED!$1:$1048576,$A17,0)/E$1,"-")</f>
        <v>1061.900173013508</v>
      </c>
      <c r="F17" s="11">
        <f>IFERROR(VLOOKUP(F$6&amp;$A$1&amp;"_"&amp;$A$2,RESULTMED!$1:$1048576,$A17,0)/F$1,"-")</f>
        <v>946.18444050462938</v>
      </c>
      <c r="G17" s="11">
        <f>IFERROR(VLOOKUP(G$6&amp;$A$1&amp;"_"&amp;$A$2,RESULTMED!$1:$1048576,$A17,0)/G$1,"-")</f>
        <v>871.3664199311952</v>
      </c>
      <c r="H17" s="11">
        <f>IFERROR(VLOOKUP(H$6&amp;$A$1&amp;"_"&amp;$A$2,RESULTMED!$1:$1048576,$A17,0)/H$1,"-")</f>
        <v>888.07507453782853</v>
      </c>
      <c r="I17" s="11">
        <f>IFERROR(VLOOKUP(I$6&amp;$A$1&amp;"_"&amp;$A$2,RESULTMED!$1:$1048576,$A17,0)/I$1,"-")</f>
        <v>942.23839556777</v>
      </c>
      <c r="J17" s="11">
        <f>IFERROR(VLOOKUP(J$6&amp;$A$1&amp;"_"&amp;$A$2,RESULTMED!$1:$1048576,$A17,0)/J$1,"-")</f>
        <v>1034.5993329374533</v>
      </c>
      <c r="K17" s="11">
        <f>IFERROR(VLOOKUP(K$6&amp;$A$1&amp;"_"&amp;$A$2,RESULTMED!$1:$1048576,$A17,0)/K$1,"-")</f>
        <v>1041.7740568498762</v>
      </c>
      <c r="L17" s="11">
        <f>IFERROR(VLOOKUP(L$6&amp;$A$1&amp;"_"&amp;$A$2,RESULTMED!$1:$1048576,$A17,0)/L$1,"-")</f>
        <v>1014.7548186745073</v>
      </c>
      <c r="M17" s="11">
        <f>IFERROR(VLOOKUP(M$6&amp;$A$1&amp;"_"&amp;$A$2,RESULTMED!$1:$1048576,$A17,0)/M$1,"-")</f>
        <v>1065.200783996587</v>
      </c>
      <c r="N17" s="11">
        <f>IFERROR(VLOOKUP(N$6&amp;$A$1&amp;"_"&amp;$A$2,RESULTMED!$1:$1048576,$A17,0)/N$1,"-")</f>
        <v>1101.6732311453095</v>
      </c>
      <c r="O17" s="11">
        <f>IFERROR(VLOOKUP(O$6&amp;$A$1&amp;"_"&amp;$A$2,RESULTMED!$1:$1048576,$A17,0)/O$1,"-")</f>
        <v>1242.176349377138</v>
      </c>
      <c r="P17" s="11">
        <f>IFERROR(VLOOKUP(P$6&amp;$A$1&amp;"_"&amp;$A$2,RESULTMED!$1:$1048576,$A17,0)/P$1,"-")</f>
        <v>1133.1412448960036</v>
      </c>
    </row>
    <row r="18" spans="1:16" ht="40.5" customHeight="1" x14ac:dyDescent="0.2">
      <c r="A18" s="9">
        <v>28</v>
      </c>
      <c r="D18" s="15" t="s">
        <v>48</v>
      </c>
      <c r="E18" s="11">
        <f>IFERROR(VLOOKUP(E$6&amp;$A$1&amp;"_"&amp;$A$2,RESULTMED!$1:$1048576,$A18,0)/E$1,"-")</f>
        <v>1770.3127926448162</v>
      </c>
      <c r="F18" s="11">
        <f>IFERROR(VLOOKUP(F$6&amp;$A$1&amp;"_"&amp;$A$2,RESULTMED!$1:$1048576,$A18,0)/F$1,"-")</f>
        <v>1511.4715651472395</v>
      </c>
      <c r="G18" s="11">
        <f>IFERROR(VLOOKUP(G$6&amp;$A$1&amp;"_"&amp;$A$2,RESULTMED!$1:$1048576,$A18,0)/G$1,"-")</f>
        <v>1530.1971505340111</v>
      </c>
      <c r="H18" s="11">
        <f>IFERROR(VLOOKUP(H$6&amp;$A$1&amp;"_"&amp;$A$2,RESULTMED!$1:$1048576,$A18,0)/H$1,"-")</f>
        <v>1455.7582219873398</v>
      </c>
      <c r="I18" s="11">
        <f>IFERROR(VLOOKUP(I$6&amp;$A$1&amp;"_"&amp;$A$2,RESULTMED!$1:$1048576,$A18,0)/I$1,"-")</f>
        <v>1499.2259378984286</v>
      </c>
      <c r="J18" s="11">
        <f>IFERROR(VLOOKUP(J$6&amp;$A$1&amp;"_"&amp;$A$2,RESULTMED!$1:$1048576,$A18,0)/J$1,"-")</f>
        <v>1508.6974762789955</v>
      </c>
      <c r="K18" s="11">
        <f>IFERROR(VLOOKUP(K$6&amp;$A$1&amp;"_"&amp;$A$2,RESULTMED!$1:$1048576,$A18,0)/K$1,"-")</f>
        <v>1549.4057498618995</v>
      </c>
      <c r="L18" s="11">
        <f>IFERROR(VLOOKUP(L$6&amp;$A$1&amp;"_"&amp;$A$2,RESULTMED!$1:$1048576,$A18,0)/L$1,"-")</f>
        <v>1618.4818775709757</v>
      </c>
      <c r="M18" s="11">
        <f>IFERROR(VLOOKUP(M$6&amp;$A$1&amp;"_"&amp;$A$2,RESULTMED!$1:$1048576,$A18,0)/M$1,"-")</f>
        <v>1724.4848809768889</v>
      </c>
      <c r="N18" s="11">
        <f>IFERROR(VLOOKUP(N$6&amp;$A$1&amp;"_"&amp;$A$2,RESULTMED!$1:$1048576,$A18,0)/N$1,"-")</f>
        <v>1742.4338782441691</v>
      </c>
      <c r="O18" s="11">
        <f>IFERROR(VLOOKUP(O$6&amp;$A$1&amp;"_"&amp;$A$2,RESULTMED!$1:$1048576,$A18,0)/O$1,"-")</f>
        <v>1787.4905514893721</v>
      </c>
      <c r="P18" s="11">
        <f>IFERROR(VLOOKUP(P$6&amp;$A$1&amp;"_"&amp;$A$2,RESULTMED!$1:$1048576,$A18,0)/P$1,"-")</f>
        <v>1617.1335988485348</v>
      </c>
    </row>
    <row r="19" spans="1:16" ht="40.5" customHeight="1" x14ac:dyDescent="0.2">
      <c r="A19" s="9">
        <v>29</v>
      </c>
      <c r="D19" s="15" t="s">
        <v>49</v>
      </c>
      <c r="E19" s="11">
        <f>IFERROR(VLOOKUP(E$6&amp;$A$1&amp;"_"&amp;$A$2,RESULTMED!$1:$1048576,$A19,0)/E$1,"-")</f>
        <v>1819.3185205325619</v>
      </c>
      <c r="F19" s="11">
        <f>IFERROR(VLOOKUP(F$6&amp;$A$1&amp;"_"&amp;$A$2,RESULTMED!$1:$1048576,$A19,0)/F$1,"-")</f>
        <v>1660.8904491063051</v>
      </c>
      <c r="G19" s="11">
        <f>IFERROR(VLOOKUP(G$6&amp;$A$1&amp;"_"&amp;$A$2,RESULTMED!$1:$1048576,$A19,0)/G$1,"-")</f>
        <v>1655.0527412329832</v>
      </c>
      <c r="H19" s="11">
        <f>IFERROR(VLOOKUP(H$6&amp;$A$1&amp;"_"&amp;$A$2,RESULTMED!$1:$1048576,$A19,0)/H$1,"-")</f>
        <v>1726.6752120149479</v>
      </c>
      <c r="I19" s="11">
        <f>IFERROR(VLOOKUP(I$6&amp;$A$1&amp;"_"&amp;$A$2,RESULTMED!$1:$1048576,$A19,0)/I$1,"-")</f>
        <v>1902.685302100477</v>
      </c>
      <c r="J19" s="11">
        <f>IFERROR(VLOOKUP(J$6&amp;$A$1&amp;"_"&amp;$A$2,RESULTMED!$1:$1048576,$A19,0)/J$1,"-")</f>
        <v>2016.906204991692</v>
      </c>
      <c r="K19" s="11">
        <f>IFERROR(VLOOKUP(K$6&amp;$A$1&amp;"_"&amp;$A$2,RESULTMED!$1:$1048576,$A19,0)/K$1,"-")</f>
        <v>2041.1167635928809</v>
      </c>
      <c r="L19" s="11">
        <f>IFERROR(VLOOKUP(L$6&amp;$A$1&amp;"_"&amp;$A$2,RESULTMED!$1:$1048576,$A19,0)/L$1,"-")</f>
        <v>2109.474254999147</v>
      </c>
      <c r="M19" s="11">
        <f>IFERROR(VLOOKUP(M$6&amp;$A$1&amp;"_"&amp;$A$2,RESULTMED!$1:$1048576,$A19,0)/M$1,"-")</f>
        <v>2295.4095312233794</v>
      </c>
      <c r="N19" s="11">
        <f>IFERROR(VLOOKUP(N$6&amp;$A$1&amp;"_"&amp;$A$2,RESULTMED!$1:$1048576,$A19,0)/N$1,"-")</f>
        <v>2351.303540095972</v>
      </c>
      <c r="O19" s="11">
        <f>IFERROR(VLOOKUP(O$6&amp;$A$1&amp;"_"&amp;$A$2,RESULTMED!$1:$1048576,$A19,0)/O$1,"-")</f>
        <v>2383.0008615758966</v>
      </c>
      <c r="P19" s="11">
        <f>IFERROR(VLOOKUP(P$6&amp;$A$1&amp;"_"&amp;$A$2,RESULTMED!$1:$1048576,$A19,0)/P$1,"-")</f>
        <v>2174.8595154782533</v>
      </c>
    </row>
    <row r="20" spans="1:16" ht="28.5" customHeight="1" x14ac:dyDescent="0.2">
      <c r="A20" s="9">
        <v>30</v>
      </c>
      <c r="D20" s="15" t="s">
        <v>50</v>
      </c>
      <c r="E20" s="11">
        <f>IFERROR(VLOOKUP(E$6&amp;$A$1&amp;"_"&amp;$A$2,RESULTMED!$1:$1048576,$A20,0)/E$1,"-")</f>
        <v>365.80102655609869</v>
      </c>
      <c r="F20" s="11">
        <f>IFERROR(VLOOKUP(F$6&amp;$A$1&amp;"_"&amp;$A$2,RESULTMED!$1:$1048576,$A20,0)/F$1,"-")</f>
        <v>335.53361585878673</v>
      </c>
      <c r="G20" s="11">
        <f>IFERROR(VLOOKUP(G$6&amp;$A$1&amp;"_"&amp;$A$2,RESULTMED!$1:$1048576,$A20,0)/G$1,"-")</f>
        <v>351.23243571656315</v>
      </c>
      <c r="H20" s="11">
        <f>IFERROR(VLOOKUP(H$6&amp;$A$1&amp;"_"&amp;$A$2,RESULTMED!$1:$1048576,$A20,0)/H$1,"-")</f>
        <v>356.08412403776714</v>
      </c>
      <c r="I20" s="11">
        <f>IFERROR(VLOOKUP(I$6&amp;$A$1&amp;"_"&amp;$A$2,RESULTMED!$1:$1048576,$A20,0)/I$1,"-")</f>
        <v>398.52864517749788</v>
      </c>
      <c r="J20" s="11">
        <f>IFERROR(VLOOKUP(J$6&amp;$A$1&amp;"_"&amp;$A$2,RESULTMED!$1:$1048576,$A20,0)/J$1,"-")</f>
        <v>426.60389307577327</v>
      </c>
      <c r="K20" s="11">
        <f>IFERROR(VLOOKUP(K$6&amp;$A$1&amp;"_"&amp;$A$2,RESULTMED!$1:$1048576,$A20,0)/K$1,"-")</f>
        <v>438.89818441812133</v>
      </c>
      <c r="L20" s="11">
        <f>IFERROR(VLOOKUP(L$6&amp;$A$1&amp;"_"&amp;$A$2,RESULTMED!$1:$1048576,$A20,0)/L$1,"-")</f>
        <v>478.21571926396308</v>
      </c>
      <c r="M20" s="11">
        <f>IFERROR(VLOOKUP(M$6&amp;$A$1&amp;"_"&amp;$A$2,RESULTMED!$1:$1048576,$A20,0)/M$1,"-")</f>
        <v>499.60357119486378</v>
      </c>
      <c r="N20" s="11">
        <f>IFERROR(VLOOKUP(N$6&amp;$A$1&amp;"_"&amp;$A$2,RESULTMED!$1:$1048576,$A20,0)/N$1,"-")</f>
        <v>527.94538709466417</v>
      </c>
      <c r="O20" s="11">
        <f>IFERROR(VLOOKUP(O$6&amp;$A$1&amp;"_"&amp;$A$2,RESULTMED!$1:$1048576,$A20,0)/O$1,"-")</f>
        <v>578.52883077510694</v>
      </c>
      <c r="P20" s="11">
        <f>IFERROR(VLOOKUP(P$6&amp;$A$1&amp;"_"&amp;$A$2,RESULTMED!$1:$1048576,$A20,0)/P$1,"-")</f>
        <v>556.05451628132244</v>
      </c>
    </row>
    <row r="21" spans="1:16" ht="28.5" customHeight="1" x14ac:dyDescent="0.2">
      <c r="A21" s="9">
        <v>31</v>
      </c>
      <c r="D21" s="15" t="s">
        <v>51</v>
      </c>
      <c r="E21" s="11">
        <f>IFERROR(VLOOKUP(E$6&amp;$A$1&amp;"_"&amp;$A$2,RESULTMED!$1:$1048576,$A21,0)/E$1,"-")</f>
        <v>1052.5757719137359</v>
      </c>
      <c r="F21" s="11">
        <f>IFERROR(VLOOKUP(F$6&amp;$A$1&amp;"_"&amp;$A$2,RESULTMED!$1:$1048576,$A21,0)/F$1,"-")</f>
        <v>950.37280662209014</v>
      </c>
      <c r="G21" s="11">
        <f>IFERROR(VLOOKUP(G$6&amp;$A$1&amp;"_"&amp;$A$2,RESULTMED!$1:$1048576,$A21,0)/G$1,"-")</f>
        <v>962.86877338052022</v>
      </c>
      <c r="H21" s="11">
        <f>IFERROR(VLOOKUP(H$6&amp;$A$1&amp;"_"&amp;$A$2,RESULTMED!$1:$1048576,$A21,0)/H$1,"-")</f>
        <v>941.33308272906345</v>
      </c>
      <c r="I21" s="11">
        <f>IFERROR(VLOOKUP(I$6&amp;$A$1&amp;"_"&amp;$A$2,RESULTMED!$1:$1048576,$A21,0)/I$1,"-")</f>
        <v>981.301800762987</v>
      </c>
      <c r="J21" s="11">
        <f>IFERROR(VLOOKUP(J$6&amp;$A$1&amp;"_"&amp;$A$2,RESULTMED!$1:$1048576,$A21,0)/J$1,"-")</f>
        <v>1023.5272165793301</v>
      </c>
      <c r="K21" s="11">
        <f>IFERROR(VLOOKUP(K$6&amp;$A$1&amp;"_"&amp;$A$2,RESULTMED!$1:$1048576,$A21,0)/K$1,"-")</f>
        <v>1106.5572377456695</v>
      </c>
      <c r="L21" s="11">
        <f>IFERROR(VLOOKUP(L$6&amp;$A$1&amp;"_"&amp;$A$2,RESULTMED!$1:$1048576,$A21,0)/L$1,"-")</f>
        <v>1122.3970408384466</v>
      </c>
      <c r="M21" s="11">
        <f>IFERROR(VLOOKUP(M$6&amp;$A$1&amp;"_"&amp;$A$2,RESULTMED!$1:$1048576,$A21,0)/M$1,"-")</f>
        <v>1134.2897628219762</v>
      </c>
      <c r="N21" s="11">
        <f>IFERROR(VLOOKUP(N$6&amp;$A$1&amp;"_"&amp;$A$2,RESULTMED!$1:$1048576,$A21,0)/N$1,"-")</f>
        <v>1191.4980505864489</v>
      </c>
      <c r="O21" s="11">
        <f>IFERROR(VLOOKUP(O$6&amp;$A$1&amp;"_"&amp;$A$2,RESULTMED!$1:$1048576,$A21,0)/O$1,"-")</f>
        <v>1214.4772113133404</v>
      </c>
      <c r="P21" s="11">
        <f>IFERROR(VLOOKUP(P$6&amp;$A$1&amp;"_"&amp;$A$2,RESULTMED!$1:$1048576,$A21,0)/P$1,"-")</f>
        <v>1289.3122218975016</v>
      </c>
    </row>
    <row r="22" spans="1:16" ht="28.5" customHeight="1" thickBot="1" x14ac:dyDescent="0.25">
      <c r="A22" s="9">
        <v>32</v>
      </c>
      <c r="C22" s="5"/>
      <c r="D22" s="5" t="s">
        <v>52</v>
      </c>
      <c r="E22" s="12">
        <f>IFERROR(VLOOKUP(E$6&amp;$A$1&amp;"_"&amp;$A$2,RESULTMED!$1:$1048576,$A22,0)/E$1,"-")</f>
        <v>1694.6432182830322</v>
      </c>
      <c r="F22" s="12">
        <f>IFERROR(VLOOKUP(F$6&amp;$A$1&amp;"_"&amp;$A$2,RESULTMED!$1:$1048576,$A22,0)/F$1,"-")</f>
        <v>1156.2083156445933</v>
      </c>
      <c r="G22" s="12">
        <f>IFERROR(VLOOKUP(G$6&amp;$A$1&amp;"_"&amp;$A$2,RESULTMED!$1:$1048576,$A22,0)/G$1,"-")</f>
        <v>964.25487717590602</v>
      </c>
      <c r="H22" s="12">
        <f>IFERROR(VLOOKUP(H$6&amp;$A$1&amp;"_"&amp;$A$2,RESULTMED!$1:$1048576,$A22,0)/H$1,"-")</f>
        <v>1209.9263714524959</v>
      </c>
      <c r="I22" s="12">
        <f>IFERROR(VLOOKUP(I$6&amp;$A$1&amp;"_"&amp;$A$2,RESULTMED!$1:$1048576,$A22,0)/I$1,"-")</f>
        <v>856.85290536532989</v>
      </c>
      <c r="J22" s="12">
        <f>IFERROR(VLOOKUP(J$6&amp;$A$1&amp;"_"&amp;$A$2,RESULTMED!$1:$1048576,$A22,0)/J$1,"-")</f>
        <v>1213.8056742627914</v>
      </c>
      <c r="K22" s="12">
        <f>IFERROR(VLOOKUP(K$6&amp;$A$1&amp;"_"&amp;$A$2,RESULTMED!$1:$1048576,$A22,0)/K$1,"-")</f>
        <v>2545.1764612459206</v>
      </c>
      <c r="L22" s="12">
        <f>IFERROR(VLOOKUP(L$6&amp;$A$1&amp;"_"&amp;$A$2,RESULTMED!$1:$1048576,$A22,0)/L$1,"-")</f>
        <v>948.56713118888638</v>
      </c>
      <c r="M22" s="12">
        <f>IFERROR(VLOOKUP(M$6&amp;$A$1&amp;"_"&amp;$A$2,RESULTMED!$1:$1048576,$A22,0)/M$1,"-")</f>
        <v>1163.1112604286423</v>
      </c>
      <c r="N22" s="12">
        <f>IFERROR(VLOOKUP(N$6&amp;$A$1&amp;"_"&amp;$A$2,RESULTMED!$1:$1048576,$A22,0)/N$1,"-")</f>
        <v>1544.4343204055353</v>
      </c>
      <c r="O22" s="12">
        <f>IFERROR(VLOOKUP(O$6&amp;$A$1&amp;"_"&amp;$A$2,RESULTMED!$1:$1048576,$A22,0)/O$1,"-")</f>
        <v>812.62368921822417</v>
      </c>
      <c r="P22" s="12">
        <f>IFERROR(VLOOKUP(P$6&amp;$A$1&amp;"_"&amp;$A$2,RESULTMED!$1:$1048576,$A22,0)/P$1,"-")</f>
        <v>780.09151794602326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>
        <v>0.49305313181169647</v>
      </c>
      <c r="F1" s="10">
        <v>0.59184204271154239</v>
      </c>
      <c r="G1" s="10">
        <v>0.62309209305644819</v>
      </c>
      <c r="H1" s="10">
        <v>0.66422977911290937</v>
      </c>
      <c r="I1" s="10">
        <v>0.6826403160700506</v>
      </c>
      <c r="J1" s="10">
        <v>0.70838256554615264</v>
      </c>
      <c r="K1" s="10">
        <v>0.75767752502409669</v>
      </c>
      <c r="L1" s="10">
        <v>0.79701662753288993</v>
      </c>
      <c r="M1" s="10">
        <v>0.83712991661176306</v>
      </c>
      <c r="N1" s="10">
        <v>0.89255036039790692</v>
      </c>
      <c r="O1" s="10">
        <v>0.93614060703256841</v>
      </c>
      <c r="P1" s="10">
        <v>1</v>
      </c>
    </row>
    <row r="2" spans="1:16" s="9" customFormat="1" x14ac:dyDescent="0.2">
      <c r="A2" s="9">
        <v>31</v>
      </c>
      <c r="B2" s="9" t="str">
        <f>VLOOKUP($A$2,Plan3!$B:$C,2,0)</f>
        <v>Belo Horizonte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"Remuneracão média do trabalho dos ocupados por posição na ocupação e setor de atividades: "&amp;$B$2&amp;", 2002 a 2013"</f>
        <v>Remuneracão média do trabalho dos ocupados por posição na ocupação e setor de atividades: Belo Horizonte,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19</v>
      </c>
      <c r="C8" s="16"/>
      <c r="D8" s="2" t="s">
        <v>56</v>
      </c>
      <c r="E8" s="11">
        <f>IFERROR(VLOOKUP(E$6&amp;$A$1&amp;"_"&amp;$A$2,RESULTMED!$1:$1048576,$A8,0)/E$1,"-")</f>
        <v>2745.3143778868175</v>
      </c>
      <c r="F8" s="11">
        <f>IFERROR(VLOOKUP(F$6&amp;$A$1&amp;"_"&amp;$A$2,RESULTMED!$1:$1048576,$A8,0)/F$1,"-")</f>
        <v>2351.2631248753214</v>
      </c>
      <c r="G8" s="11">
        <f>IFERROR(VLOOKUP(G$6&amp;$A$1&amp;"_"&amp;$A$2,RESULTMED!$1:$1048576,$A8,0)/G$1,"-")</f>
        <v>2411.6033566223055</v>
      </c>
      <c r="H8" s="11">
        <f>IFERROR(VLOOKUP(H$6&amp;$A$1&amp;"_"&amp;$A$2,RESULTMED!$1:$1048576,$A8,0)/H$1,"-")</f>
        <v>2391.7254907467222</v>
      </c>
      <c r="I8" s="11">
        <f>IFERROR(VLOOKUP(I$6&amp;$A$1&amp;"_"&amp;$A$2,RESULTMED!$1:$1048576,$A8,0)/I$1,"-")</f>
        <v>2594.0115843086924</v>
      </c>
      <c r="J8" s="11">
        <f>IFERROR(VLOOKUP(J$6&amp;$A$1&amp;"_"&amp;$A$2,RESULTMED!$1:$1048576,$A8,0)/J$1,"-")</f>
        <v>2940.220543300688</v>
      </c>
      <c r="K8" s="11">
        <f>IFERROR(VLOOKUP(K$6&amp;$A$1&amp;"_"&amp;$A$2,RESULTMED!$1:$1048576,$A8,0)/K$1,"-")</f>
        <v>2825.6132187657572</v>
      </c>
      <c r="L8" s="11">
        <f>IFERROR(VLOOKUP(L$6&amp;$A$1&amp;"_"&amp;$A$2,RESULTMED!$1:$1048576,$A8,0)/L$1,"-")</f>
        <v>2942.0730334438722</v>
      </c>
      <c r="M8" s="11">
        <f>IFERROR(VLOOKUP(M$6&amp;$A$1&amp;"_"&amp;$A$2,RESULTMED!$1:$1048576,$A8,0)/M$1,"-")</f>
        <v>3098.8790405101249</v>
      </c>
      <c r="N8" s="11">
        <f>IFERROR(VLOOKUP(N$6&amp;$A$1&amp;"_"&amp;$A$2,RESULTMED!$1:$1048576,$A8,0)/N$1,"-")</f>
        <v>3313.5625219173548</v>
      </c>
      <c r="O8" s="11">
        <f>IFERROR(VLOOKUP(O$6&amp;$A$1&amp;"_"&amp;$A$2,RESULTMED!$1:$1048576,$A8,0)/O$1,"-")</f>
        <v>3519.4130924210017</v>
      </c>
      <c r="P8" s="11">
        <f>IFERROR(VLOOKUP(P$6&amp;$A$1&amp;"_"&amp;$A$2,RESULTMED!$1:$1048576,$A8,0)/P$1,"-")</f>
        <v>3277.9289549773584</v>
      </c>
    </row>
    <row r="9" spans="1:16" ht="28.5" customHeight="1" x14ac:dyDescent="0.2">
      <c r="A9" s="9">
        <v>20</v>
      </c>
      <c r="C9" s="16"/>
      <c r="D9" s="2" t="s">
        <v>53</v>
      </c>
      <c r="E9" s="11">
        <f>IFERROR(VLOOKUP(E$6&amp;$A$1&amp;"_"&amp;$A$2,RESULTMED!$1:$1048576,$A9,0)/E$1,"-")</f>
        <v>1186.6386169620146</v>
      </c>
      <c r="F9" s="11">
        <f>IFERROR(VLOOKUP(F$6&amp;$A$1&amp;"_"&amp;$A$2,RESULTMED!$1:$1048576,$A9,0)/F$1,"-")</f>
        <v>1097.6341455072422</v>
      </c>
      <c r="G9" s="11">
        <f>IFERROR(VLOOKUP(G$6&amp;$A$1&amp;"_"&amp;$A$2,RESULTMED!$1:$1048576,$A9,0)/G$1,"-")</f>
        <v>1156.7072898823053</v>
      </c>
      <c r="H9" s="11">
        <f>IFERROR(VLOOKUP(H$6&amp;$A$1&amp;"_"&amp;$A$2,RESULTMED!$1:$1048576,$A9,0)/H$1,"-")</f>
        <v>1162.0067574034942</v>
      </c>
      <c r="I9" s="11">
        <f>IFERROR(VLOOKUP(I$6&amp;$A$1&amp;"_"&amp;$A$2,RESULTMED!$1:$1048576,$A9,0)/I$1,"-")</f>
        <v>1228.8482807099692</v>
      </c>
      <c r="J9" s="11">
        <f>IFERROR(VLOOKUP(J$6&amp;$A$1&amp;"_"&amp;$A$2,RESULTMED!$1:$1048576,$A9,0)/J$1,"-")</f>
        <v>1281.2278166501703</v>
      </c>
      <c r="K9" s="11">
        <f>IFERROR(VLOOKUP(K$6&amp;$A$1&amp;"_"&amp;$A$2,RESULTMED!$1:$1048576,$A9,0)/K$1,"-")</f>
        <v>1322.9970063767869</v>
      </c>
      <c r="L9" s="11">
        <f>IFERROR(VLOOKUP(L$6&amp;$A$1&amp;"_"&amp;$A$2,RESULTMED!$1:$1048576,$A9,0)/L$1,"-")</f>
        <v>1343.3209895458333</v>
      </c>
      <c r="M9" s="11">
        <f>IFERROR(VLOOKUP(M$6&amp;$A$1&amp;"_"&amp;$A$2,RESULTMED!$1:$1048576,$A9,0)/M$1,"-")</f>
        <v>1387.1441766239029</v>
      </c>
      <c r="N9" s="11">
        <f>IFERROR(VLOOKUP(N$6&amp;$A$1&amp;"_"&amp;$A$2,RESULTMED!$1:$1048576,$A9,0)/N$1,"-")</f>
        <v>1441.5207978571007</v>
      </c>
      <c r="O9" s="11">
        <f>IFERROR(VLOOKUP(O$6&amp;$A$1&amp;"_"&amp;$A$2,RESULTMED!$1:$1048576,$A9,0)/O$1,"-")</f>
        <v>1539.6226226811341</v>
      </c>
      <c r="P9" s="11">
        <f>IFERROR(VLOOKUP(P$6&amp;$A$1&amp;"_"&amp;$A$2,RESULTMED!$1:$1048576,$A9,0)/P$1,"-")</f>
        <v>1507.0482311888281</v>
      </c>
    </row>
    <row r="10" spans="1:16" ht="28.5" customHeight="1" x14ac:dyDescent="0.2">
      <c r="A10" s="9">
        <v>21</v>
      </c>
      <c r="C10" s="16"/>
      <c r="D10" s="2" t="s">
        <v>54</v>
      </c>
      <c r="E10" s="11">
        <f>IFERROR(VLOOKUP(E$6&amp;$A$1&amp;"_"&amp;$A$2,RESULTMED!$1:$1048576,$A10,0)/E$1,"-")</f>
        <v>774.89107903395279</v>
      </c>
      <c r="F10" s="11">
        <f>IFERROR(VLOOKUP(F$6&amp;$A$1&amp;"_"&amp;$A$2,RESULTMED!$1:$1048576,$A10,0)/F$1,"-")</f>
        <v>714.87844173575309</v>
      </c>
      <c r="G10" s="11">
        <f>IFERROR(VLOOKUP(G$6&amp;$A$1&amp;"_"&amp;$A$2,RESULTMED!$1:$1048576,$A10,0)/G$1,"-")</f>
        <v>684.34441774926108</v>
      </c>
      <c r="H10" s="11">
        <f>IFERROR(VLOOKUP(H$6&amp;$A$1&amp;"_"&amp;$A$2,RESULTMED!$1:$1048576,$A10,0)/H$1,"-")</f>
        <v>706.24990504867378</v>
      </c>
      <c r="I10" s="11">
        <f>IFERROR(VLOOKUP(I$6&amp;$A$1&amp;"_"&amp;$A$2,RESULTMED!$1:$1048576,$A10,0)/I$1,"-")</f>
        <v>751.20855551030809</v>
      </c>
      <c r="J10" s="11">
        <f>IFERROR(VLOOKUP(J$6&amp;$A$1&amp;"_"&amp;$A$2,RESULTMED!$1:$1048576,$A10,0)/J$1,"-")</f>
        <v>811.35335112435052</v>
      </c>
      <c r="K10" s="11">
        <f>IFERROR(VLOOKUP(K$6&amp;$A$1&amp;"_"&amp;$A$2,RESULTMED!$1:$1048576,$A10,0)/K$1,"-")</f>
        <v>888.99396027831199</v>
      </c>
      <c r="L10" s="11">
        <f>IFERROR(VLOOKUP(L$6&amp;$A$1&amp;"_"&amp;$A$2,RESULTMED!$1:$1048576,$A10,0)/L$1,"-")</f>
        <v>899.05247527256563</v>
      </c>
      <c r="M10" s="11">
        <f>IFERROR(VLOOKUP(M$6&amp;$A$1&amp;"_"&amp;$A$2,RESULTMED!$1:$1048576,$A10,0)/M$1,"-")</f>
        <v>971.04896869586651</v>
      </c>
      <c r="N10" s="11">
        <f>IFERROR(VLOOKUP(N$6&amp;$A$1&amp;"_"&amp;$A$2,RESULTMED!$1:$1048576,$A10,0)/N$1,"-")</f>
        <v>1044.1402346608836</v>
      </c>
      <c r="O10" s="11">
        <f>IFERROR(VLOOKUP(O$6&amp;$A$1&amp;"_"&amp;$A$2,RESULTMED!$1:$1048576,$A10,0)/O$1,"-")</f>
        <v>1145.4252830898322</v>
      </c>
      <c r="P10" s="11">
        <f>IFERROR(VLOOKUP(P$6&amp;$A$1&amp;"_"&amp;$A$2,RESULTMED!$1:$1048576,$A10,0)/P$1,"-")</f>
        <v>1206.3878276335956</v>
      </c>
    </row>
    <row r="11" spans="1:16" ht="28.5" customHeight="1" x14ac:dyDescent="0.2">
      <c r="A11" s="9">
        <v>22</v>
      </c>
      <c r="C11" s="16"/>
      <c r="D11" s="2" t="s">
        <v>42</v>
      </c>
      <c r="E11" s="11">
        <f>IFERROR(VLOOKUP(E$6&amp;$A$1&amp;"_"&amp;$A$2,RESULTMED!$1:$1048576,$A11,0)/E$1,"-")</f>
        <v>1235.6978941589898</v>
      </c>
      <c r="F11" s="11">
        <f>IFERROR(VLOOKUP(F$6&amp;$A$1&amp;"_"&amp;$A$2,RESULTMED!$1:$1048576,$A11,0)/F$1,"-")</f>
        <v>1026.2398290002332</v>
      </c>
      <c r="G11" s="11">
        <f>IFERROR(VLOOKUP(G$6&amp;$A$1&amp;"_"&amp;$A$2,RESULTMED!$1:$1048576,$A11,0)/G$1,"-")</f>
        <v>1056.1464339604192</v>
      </c>
      <c r="H11" s="11">
        <f>IFERROR(VLOOKUP(H$6&amp;$A$1&amp;"_"&amp;$A$2,RESULTMED!$1:$1048576,$A11,0)/H$1,"-")</f>
        <v>1074.6378951274903</v>
      </c>
      <c r="I11" s="11">
        <f>IFERROR(VLOOKUP(I$6&amp;$A$1&amp;"_"&amp;$A$2,RESULTMED!$1:$1048576,$A11,0)/I$1,"-")</f>
        <v>1167.9783814847931</v>
      </c>
      <c r="J11" s="11">
        <f>IFERROR(VLOOKUP(J$6&amp;$A$1&amp;"_"&amp;$A$2,RESULTMED!$1:$1048576,$A11,0)/J$1,"-")</f>
        <v>1246.8410108681221</v>
      </c>
      <c r="K11" s="11">
        <f>IFERROR(VLOOKUP(K$6&amp;$A$1&amp;"_"&amp;$A$2,RESULTMED!$1:$1048576,$A11,0)/K$1,"-")</f>
        <v>1296.1059172090447</v>
      </c>
      <c r="L11" s="11">
        <f>IFERROR(VLOOKUP(L$6&amp;$A$1&amp;"_"&amp;$A$2,RESULTMED!$1:$1048576,$A11,0)/L$1,"-")</f>
        <v>1327.9526094245534</v>
      </c>
      <c r="M11" s="11">
        <f>IFERROR(VLOOKUP(M$6&amp;$A$1&amp;"_"&amp;$A$2,RESULTMED!$1:$1048576,$A11,0)/M$1,"-")</f>
        <v>1420.0180085893708</v>
      </c>
      <c r="N11" s="11">
        <f>IFERROR(VLOOKUP(N$6&amp;$A$1&amp;"_"&amp;$A$2,RESULTMED!$1:$1048576,$A11,0)/N$1,"-")</f>
        <v>1501.0239090533137</v>
      </c>
      <c r="O11" s="11">
        <f>IFERROR(VLOOKUP(O$6&amp;$A$1&amp;"_"&amp;$A$2,RESULTMED!$1:$1048576,$A11,0)/O$1,"-")</f>
        <v>1674.9773782673576</v>
      </c>
      <c r="P11" s="11">
        <f>IFERROR(VLOOKUP(P$6&amp;$A$1&amp;"_"&amp;$A$2,RESULTMED!$1:$1048576,$A11,0)/P$1,"-")</f>
        <v>1675.0515112399323</v>
      </c>
    </row>
    <row r="12" spans="1:16" ht="28.5" customHeight="1" x14ac:dyDescent="0.2">
      <c r="A12" s="9">
        <v>23</v>
      </c>
      <c r="C12" s="16"/>
      <c r="D12" s="2" t="s">
        <v>43</v>
      </c>
      <c r="E12" s="11">
        <f>IFERROR(VLOOKUP(E$6&amp;$A$1&amp;"_"&amp;$A$2,RESULTMED!$1:$1048576,$A12,0)/E$1,"-")</f>
        <v>4179.2502342633261</v>
      </c>
      <c r="F12" s="11">
        <f>IFERROR(VLOOKUP(F$6&amp;$A$1&amp;"_"&amp;$A$2,RESULTMED!$1:$1048576,$A12,0)/F$1,"-")</f>
        <v>3296.5892247199849</v>
      </c>
      <c r="G12" s="11">
        <f>IFERROR(VLOOKUP(G$6&amp;$A$1&amp;"_"&amp;$A$2,RESULTMED!$1:$1048576,$A12,0)/G$1,"-")</f>
        <v>3400.0753847047431</v>
      </c>
      <c r="H12" s="11">
        <f>IFERROR(VLOOKUP(H$6&amp;$A$1&amp;"_"&amp;$A$2,RESULTMED!$1:$1048576,$A12,0)/H$1,"-")</f>
        <v>3823.8984053257254</v>
      </c>
      <c r="I12" s="11">
        <f>IFERROR(VLOOKUP(I$6&amp;$A$1&amp;"_"&amp;$A$2,RESULTMED!$1:$1048576,$A12,0)/I$1,"-")</f>
        <v>3812.7912382433656</v>
      </c>
      <c r="J12" s="11">
        <f>IFERROR(VLOOKUP(J$6&amp;$A$1&amp;"_"&amp;$A$2,RESULTMED!$1:$1048576,$A12,0)/J$1,"-")</f>
        <v>3831.2981712324413</v>
      </c>
      <c r="K12" s="11">
        <f>IFERROR(VLOOKUP(K$6&amp;$A$1&amp;"_"&amp;$A$2,RESULTMED!$1:$1048576,$A12,0)/K$1,"-")</f>
        <v>3920.1963067920656</v>
      </c>
      <c r="L12" s="11">
        <f>IFERROR(VLOOKUP(L$6&amp;$A$1&amp;"_"&amp;$A$2,RESULTMED!$1:$1048576,$A12,0)/L$1,"-")</f>
        <v>4194.8255545385337</v>
      </c>
      <c r="M12" s="11">
        <f>IFERROR(VLOOKUP(M$6&amp;$A$1&amp;"_"&amp;$A$2,RESULTMED!$1:$1048576,$A12,0)/M$1,"-")</f>
        <v>4389.5535068100371</v>
      </c>
      <c r="N12" s="11">
        <f>IFERROR(VLOOKUP(N$6&amp;$A$1&amp;"_"&amp;$A$2,RESULTMED!$1:$1048576,$A12,0)/N$1,"-")</f>
        <v>4378.9447578392819</v>
      </c>
      <c r="O12" s="11">
        <f>IFERROR(VLOOKUP(O$6&amp;$A$1&amp;"_"&amp;$A$2,RESULTMED!$1:$1048576,$A12,0)/O$1,"-")</f>
        <v>4933.8780950674363</v>
      </c>
      <c r="P12" s="11">
        <f>IFERROR(VLOOKUP(P$6&amp;$A$1&amp;"_"&amp;$A$2,RESULTMED!$1:$1048576,$A12,0)/P$1,"-")</f>
        <v>4805.8202704088271</v>
      </c>
    </row>
    <row r="13" spans="1:16" ht="28.5" customHeight="1" x14ac:dyDescent="0.2">
      <c r="A13" s="9">
        <v>24</v>
      </c>
      <c r="C13" s="16"/>
      <c r="D13" s="15" t="s">
        <v>44</v>
      </c>
      <c r="E13" s="11">
        <f>IFERROR(VLOOKUP(E$6&amp;$A$1&amp;"_"&amp;$A$2,RESULTMED!$1:$1048576,$A13,0)/E$1,"-")</f>
        <v>0</v>
      </c>
      <c r="F13" s="11">
        <f>IFERROR(VLOOKUP(F$6&amp;$A$1&amp;"_"&amp;$A$2,RESULTMED!$1:$1048576,$A13,0)/F$1,"-")</f>
        <v>0</v>
      </c>
      <c r="G13" s="11">
        <f>IFERROR(VLOOKUP(G$6&amp;$A$1&amp;"_"&amp;$A$2,RESULTMED!$1:$1048576,$A13,0)/G$1,"-")</f>
        <v>0</v>
      </c>
      <c r="H13" s="11">
        <f>IFERROR(VLOOKUP(H$6&amp;$A$1&amp;"_"&amp;$A$2,RESULTMED!$1:$1048576,$A13,0)/H$1,"-")</f>
        <v>0</v>
      </c>
      <c r="I13" s="11">
        <f>IFERROR(VLOOKUP(I$6&amp;$A$1&amp;"_"&amp;$A$2,RESULTMED!$1:$1048576,$A13,0)/I$1,"-")</f>
        <v>0</v>
      </c>
      <c r="J13" s="11">
        <f>IFERROR(VLOOKUP(J$6&amp;$A$1&amp;"_"&amp;$A$2,RESULTMED!$1:$1048576,$A13,0)/J$1,"-")</f>
        <v>0</v>
      </c>
      <c r="K13" s="11">
        <f>IFERROR(VLOOKUP(K$6&amp;$A$1&amp;"_"&amp;$A$2,RESULTMED!$1:$1048576,$A13,0)/K$1,"-")</f>
        <v>0</v>
      </c>
      <c r="L13" s="11">
        <f>IFERROR(VLOOKUP(L$6&amp;$A$1&amp;"_"&amp;$A$2,RESULTMED!$1:$1048576,$A13,0)/L$1,"-")</f>
        <v>0</v>
      </c>
      <c r="M13" s="11">
        <f>IFERROR(VLOOKUP(M$6&amp;$A$1&amp;"_"&amp;$A$2,RESULTMED!$1:$1048576,$A13,0)/M$1,"-")</f>
        <v>0</v>
      </c>
      <c r="N13" s="11">
        <f>IFERROR(VLOOKUP(N$6&amp;$A$1&amp;"_"&amp;$A$2,RESULTMED!$1:$1048576,$A13,0)/N$1,"-")</f>
        <v>0</v>
      </c>
      <c r="O13" s="11">
        <f>IFERROR(VLOOKUP(O$6&amp;$A$1&amp;"_"&amp;$A$2,RESULTMED!$1:$1048576,$A13,0)/O$1,"-")</f>
        <v>0</v>
      </c>
      <c r="P13" s="11">
        <f>IFERROR(VLOOKUP(P$6&amp;$A$1&amp;"_"&amp;$A$2,RESULTMED!$1:$1048576,$A13,0)/P$1,"-")</f>
        <v>0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25</v>
      </c>
      <c r="D15" s="15" t="s">
        <v>45</v>
      </c>
      <c r="E15" s="11">
        <f>IFERROR(VLOOKUP(E$6&amp;$A$1&amp;"_"&amp;$A$2,RESULTMED!$1:$1048576,$A15,0)/E$1,"-")</f>
        <v>1348.1995612514627</v>
      </c>
      <c r="F15" s="11">
        <f>IFERROR(VLOOKUP(F$6&amp;$A$1&amp;"_"&amp;$A$2,RESULTMED!$1:$1048576,$A15,0)/F$1,"-")</f>
        <v>1200.2267792411924</v>
      </c>
      <c r="G15" s="11">
        <f>IFERROR(VLOOKUP(G$6&amp;$A$1&amp;"_"&amp;$A$2,RESULTMED!$1:$1048576,$A15,0)/G$1,"-")</f>
        <v>1270.7589810728614</v>
      </c>
      <c r="H15" s="11">
        <f>IFERROR(VLOOKUP(H$6&amp;$A$1&amp;"_"&amp;$A$2,RESULTMED!$1:$1048576,$A15,0)/H$1,"-")</f>
        <v>1280.5852977595921</v>
      </c>
      <c r="I15" s="11">
        <f>IFERROR(VLOOKUP(I$6&amp;$A$1&amp;"_"&amp;$A$2,RESULTMED!$1:$1048576,$A15,0)/I$1,"-")</f>
        <v>1372.1691768404057</v>
      </c>
      <c r="J15" s="11">
        <f>IFERROR(VLOOKUP(J$6&amp;$A$1&amp;"_"&amp;$A$2,RESULTMED!$1:$1048576,$A15,0)/J$1,"-")</f>
        <v>1468.1714651048505</v>
      </c>
      <c r="K15" s="11">
        <f>IFERROR(VLOOKUP(K$6&amp;$A$1&amp;"_"&amp;$A$2,RESULTMED!$1:$1048576,$A15,0)/K$1,"-")</f>
        <v>1518.4830960730603</v>
      </c>
      <c r="L15" s="11">
        <f>IFERROR(VLOOKUP(L$6&amp;$A$1&amp;"_"&amp;$A$2,RESULTMED!$1:$1048576,$A15,0)/L$1,"-")</f>
        <v>1581.6223232238219</v>
      </c>
      <c r="M15" s="11">
        <f>IFERROR(VLOOKUP(M$6&amp;$A$1&amp;"_"&amp;$A$2,RESULTMED!$1:$1048576,$A15,0)/M$1,"-")</f>
        <v>1642.9685985858468</v>
      </c>
      <c r="N15" s="11">
        <f>IFERROR(VLOOKUP(N$6&amp;$A$1&amp;"_"&amp;$A$2,RESULTMED!$1:$1048576,$A15,0)/N$1,"-")</f>
        <v>1755.76215781821</v>
      </c>
      <c r="O15" s="11">
        <f>IFERROR(VLOOKUP(O$6&amp;$A$1&amp;"_"&amp;$A$2,RESULTMED!$1:$1048576,$A15,0)/O$1,"-")</f>
        <v>1820.2627919193715</v>
      </c>
      <c r="P15" s="11">
        <f>IFERROR(VLOOKUP(P$6&amp;$A$1&amp;"_"&amp;$A$2,RESULTMED!$1:$1048576,$A15,0)/P$1,"-")</f>
        <v>1867.8555626913917</v>
      </c>
    </row>
    <row r="16" spans="1:16" ht="28.5" customHeight="1" x14ac:dyDescent="0.2">
      <c r="A16" s="9">
        <v>26</v>
      </c>
      <c r="D16" s="15" t="s">
        <v>46</v>
      </c>
      <c r="E16" s="11">
        <f>IFERROR(VLOOKUP(E$6&amp;$A$1&amp;"_"&amp;$A$2,RESULTMED!$1:$1048576,$A16,0)/E$1,"-")</f>
        <v>1024.1151711474395</v>
      </c>
      <c r="F16" s="11">
        <f>IFERROR(VLOOKUP(F$6&amp;$A$1&amp;"_"&amp;$A$2,RESULTMED!$1:$1048576,$A16,0)/F$1,"-")</f>
        <v>888.50664146310532</v>
      </c>
      <c r="G16" s="11">
        <f>IFERROR(VLOOKUP(G$6&amp;$A$1&amp;"_"&amp;$A$2,RESULTMED!$1:$1048576,$A16,0)/G$1,"-")</f>
        <v>920.47280676197045</v>
      </c>
      <c r="H16" s="11">
        <f>IFERROR(VLOOKUP(H$6&amp;$A$1&amp;"_"&amp;$A$2,RESULTMED!$1:$1048576,$A16,0)/H$1,"-")</f>
        <v>1004.9330680805456</v>
      </c>
      <c r="I16" s="11">
        <f>IFERROR(VLOOKUP(I$6&amp;$A$1&amp;"_"&amp;$A$2,RESULTMED!$1:$1048576,$A16,0)/I$1,"-")</f>
        <v>1043.6178802812262</v>
      </c>
      <c r="J16" s="11">
        <f>IFERROR(VLOOKUP(J$6&amp;$A$1&amp;"_"&amp;$A$2,RESULTMED!$1:$1048576,$A16,0)/J$1,"-")</f>
        <v>1106.3819132296712</v>
      </c>
      <c r="K16" s="11">
        <f>IFERROR(VLOOKUP(K$6&amp;$A$1&amp;"_"&amp;$A$2,RESULTMED!$1:$1048576,$A16,0)/K$1,"-")</f>
        <v>1193.9995843491281</v>
      </c>
      <c r="L16" s="11">
        <f>IFERROR(VLOOKUP(L$6&amp;$A$1&amp;"_"&amp;$A$2,RESULTMED!$1:$1048576,$A16,0)/L$1,"-")</f>
        <v>1282.588540608084</v>
      </c>
      <c r="M16" s="11">
        <f>IFERROR(VLOOKUP(M$6&amp;$A$1&amp;"_"&amp;$A$2,RESULTMED!$1:$1048576,$A16,0)/M$1,"-")</f>
        <v>1416.9510850409017</v>
      </c>
      <c r="N16" s="11">
        <f>IFERROR(VLOOKUP(N$6&amp;$A$1&amp;"_"&amp;$A$2,RESULTMED!$1:$1048576,$A16,0)/N$1,"-")</f>
        <v>1504.6788179245464</v>
      </c>
      <c r="O16" s="11">
        <f>IFERROR(VLOOKUP(O$6&amp;$A$1&amp;"_"&amp;$A$2,RESULTMED!$1:$1048576,$A16,0)/O$1,"-")</f>
        <v>1678.4964689072829</v>
      </c>
      <c r="P16" s="11">
        <f>IFERROR(VLOOKUP(P$6&amp;$A$1&amp;"_"&amp;$A$2,RESULTMED!$1:$1048576,$A16,0)/P$1,"-")</f>
        <v>1681.0004133027066</v>
      </c>
    </row>
    <row r="17" spans="1:16" ht="40.5" customHeight="1" x14ac:dyDescent="0.2">
      <c r="A17" s="9">
        <v>27</v>
      </c>
      <c r="D17" s="15" t="s">
        <v>47</v>
      </c>
      <c r="E17" s="11">
        <f>IFERROR(VLOOKUP(E$6&amp;$A$1&amp;"_"&amp;$A$2,RESULTMED!$1:$1048576,$A17,0)/E$1,"-")</f>
        <v>1222.9726705914745</v>
      </c>
      <c r="F17" s="11">
        <f>IFERROR(VLOOKUP(F$6&amp;$A$1&amp;"_"&amp;$A$2,RESULTMED!$1:$1048576,$A17,0)/F$1,"-")</f>
        <v>1027.7518648435735</v>
      </c>
      <c r="G17" s="11">
        <f>IFERROR(VLOOKUP(G$6&amp;$A$1&amp;"_"&amp;$A$2,RESULTMED!$1:$1048576,$A17,0)/G$1,"-")</f>
        <v>1078.1448513599353</v>
      </c>
      <c r="H17" s="11">
        <f>IFERROR(VLOOKUP(H$6&amp;$A$1&amp;"_"&amp;$A$2,RESULTMED!$1:$1048576,$A17,0)/H$1,"-")</f>
        <v>1117.1920393094993</v>
      </c>
      <c r="I17" s="11">
        <f>IFERROR(VLOOKUP(I$6&amp;$A$1&amp;"_"&amp;$A$2,RESULTMED!$1:$1048576,$A17,0)/I$1,"-")</f>
        <v>1171.2655681922022</v>
      </c>
      <c r="J17" s="11">
        <f>IFERROR(VLOOKUP(J$6&amp;$A$1&amp;"_"&amp;$A$2,RESULTMED!$1:$1048576,$A17,0)/J$1,"-")</f>
        <v>1209.188250867061</v>
      </c>
      <c r="K17" s="11">
        <f>IFERROR(VLOOKUP(K$6&amp;$A$1&amp;"_"&amp;$A$2,RESULTMED!$1:$1048576,$A17,0)/K$1,"-")</f>
        <v>1222.8780216009118</v>
      </c>
      <c r="L17" s="11">
        <f>IFERROR(VLOOKUP(L$6&amp;$A$1&amp;"_"&amp;$A$2,RESULTMED!$1:$1048576,$A17,0)/L$1,"-")</f>
        <v>1226.1500569956479</v>
      </c>
      <c r="M17" s="11">
        <f>IFERROR(VLOOKUP(M$6&amp;$A$1&amp;"_"&amp;$A$2,RESULTMED!$1:$1048576,$A17,0)/M$1,"-")</f>
        <v>1344.626310132357</v>
      </c>
      <c r="N17" s="11">
        <f>IFERROR(VLOOKUP(N$6&amp;$A$1&amp;"_"&amp;$A$2,RESULTMED!$1:$1048576,$A17,0)/N$1,"-")</f>
        <v>1401.1453800331126</v>
      </c>
      <c r="O17" s="11">
        <f>IFERROR(VLOOKUP(O$6&amp;$A$1&amp;"_"&amp;$A$2,RESULTMED!$1:$1048576,$A17,0)/O$1,"-")</f>
        <v>1512.6404008742384</v>
      </c>
      <c r="P17" s="11">
        <f>IFERROR(VLOOKUP(P$6&amp;$A$1&amp;"_"&amp;$A$2,RESULTMED!$1:$1048576,$A17,0)/P$1,"-")</f>
        <v>1466.2160108480966</v>
      </c>
    </row>
    <row r="18" spans="1:16" ht="40.5" customHeight="1" x14ac:dyDescent="0.2">
      <c r="A18" s="9">
        <v>28</v>
      </c>
      <c r="D18" s="15" t="s">
        <v>48</v>
      </c>
      <c r="E18" s="11">
        <f>IFERROR(VLOOKUP(E$6&amp;$A$1&amp;"_"&amp;$A$2,RESULTMED!$1:$1048576,$A18,0)/E$1,"-")</f>
        <v>1913.2162637314896</v>
      </c>
      <c r="F18" s="11">
        <f>IFERROR(VLOOKUP(F$6&amp;$A$1&amp;"_"&amp;$A$2,RESULTMED!$1:$1048576,$A18,0)/F$1,"-")</f>
        <v>1732.7979512949373</v>
      </c>
      <c r="G18" s="11">
        <f>IFERROR(VLOOKUP(G$6&amp;$A$1&amp;"_"&amp;$A$2,RESULTMED!$1:$1048576,$A18,0)/G$1,"-")</f>
        <v>1712.1698837727813</v>
      </c>
      <c r="H18" s="11">
        <f>IFERROR(VLOOKUP(H$6&amp;$A$1&amp;"_"&amp;$A$2,RESULTMED!$1:$1048576,$A18,0)/H$1,"-")</f>
        <v>1776.5460346039692</v>
      </c>
      <c r="I18" s="11">
        <f>IFERROR(VLOOKUP(I$6&amp;$A$1&amp;"_"&amp;$A$2,RESULTMED!$1:$1048576,$A18,0)/I$1,"-")</f>
        <v>1816.6234316410412</v>
      </c>
      <c r="J18" s="11">
        <f>IFERROR(VLOOKUP(J$6&amp;$A$1&amp;"_"&amp;$A$2,RESULTMED!$1:$1048576,$A18,0)/J$1,"-")</f>
        <v>1893.3561491361154</v>
      </c>
      <c r="K18" s="11">
        <f>IFERROR(VLOOKUP(K$6&amp;$A$1&amp;"_"&amp;$A$2,RESULTMED!$1:$1048576,$A18,0)/K$1,"-")</f>
        <v>1975.2911904303021</v>
      </c>
      <c r="L18" s="11">
        <f>IFERROR(VLOOKUP(L$6&amp;$A$1&amp;"_"&amp;$A$2,RESULTMED!$1:$1048576,$A18,0)/L$1,"-")</f>
        <v>1975.137600429794</v>
      </c>
      <c r="M18" s="11">
        <f>IFERROR(VLOOKUP(M$6&amp;$A$1&amp;"_"&amp;$A$2,RESULTMED!$1:$1048576,$A18,0)/M$1,"-")</f>
        <v>2050.8263866377679</v>
      </c>
      <c r="N18" s="11">
        <f>IFERROR(VLOOKUP(N$6&amp;$A$1&amp;"_"&amp;$A$2,RESULTMED!$1:$1048576,$A18,0)/N$1,"-")</f>
        <v>2019.2253247122248</v>
      </c>
      <c r="O18" s="11">
        <f>IFERROR(VLOOKUP(O$6&amp;$A$1&amp;"_"&amp;$A$2,RESULTMED!$1:$1048576,$A18,0)/O$1,"-")</f>
        <v>2230.535238019098</v>
      </c>
      <c r="P18" s="11">
        <f>IFERROR(VLOOKUP(P$6&amp;$A$1&amp;"_"&amp;$A$2,RESULTMED!$1:$1048576,$A18,0)/P$1,"-")</f>
        <v>2167.7803609126836</v>
      </c>
    </row>
    <row r="19" spans="1:16" ht="40.5" customHeight="1" x14ac:dyDescent="0.2">
      <c r="A19" s="9">
        <v>29</v>
      </c>
      <c r="D19" s="15" t="s">
        <v>49</v>
      </c>
      <c r="E19" s="11">
        <f>IFERROR(VLOOKUP(E$6&amp;$A$1&amp;"_"&amp;$A$2,RESULTMED!$1:$1048576,$A19,0)/E$1,"-")</f>
        <v>2152.4183275007249</v>
      </c>
      <c r="F19" s="11">
        <f>IFERROR(VLOOKUP(F$6&amp;$A$1&amp;"_"&amp;$A$2,RESULTMED!$1:$1048576,$A19,0)/F$1,"-")</f>
        <v>1902.4965762983161</v>
      </c>
      <c r="G19" s="11">
        <f>IFERROR(VLOOKUP(G$6&amp;$A$1&amp;"_"&amp;$A$2,RESULTMED!$1:$1048576,$A19,0)/G$1,"-")</f>
        <v>1887.4255350260185</v>
      </c>
      <c r="H19" s="11">
        <f>IFERROR(VLOOKUP(H$6&amp;$A$1&amp;"_"&amp;$A$2,RESULTMED!$1:$1048576,$A19,0)/H$1,"-")</f>
        <v>1912.2835942958179</v>
      </c>
      <c r="I19" s="11">
        <f>IFERROR(VLOOKUP(I$6&amp;$A$1&amp;"_"&amp;$A$2,RESULTMED!$1:$1048576,$A19,0)/I$1,"-")</f>
        <v>2042.5472288483948</v>
      </c>
      <c r="J19" s="11">
        <f>IFERROR(VLOOKUP(J$6&amp;$A$1&amp;"_"&amp;$A$2,RESULTMED!$1:$1048576,$A19,0)/J$1,"-")</f>
        <v>2169.8193799046721</v>
      </c>
      <c r="K19" s="11">
        <f>IFERROR(VLOOKUP(K$6&amp;$A$1&amp;"_"&amp;$A$2,RESULTMED!$1:$1048576,$A19,0)/K$1,"-")</f>
        <v>2252.7850419961214</v>
      </c>
      <c r="L19" s="11">
        <f>IFERROR(VLOOKUP(L$6&amp;$A$1&amp;"_"&amp;$A$2,RESULTMED!$1:$1048576,$A19,0)/L$1,"-")</f>
        <v>2321.1508211231662</v>
      </c>
      <c r="M19" s="11">
        <f>IFERROR(VLOOKUP(M$6&amp;$A$1&amp;"_"&amp;$A$2,RESULTMED!$1:$1048576,$A19,0)/M$1,"-")</f>
        <v>2353.1729752251968</v>
      </c>
      <c r="N19" s="11">
        <f>IFERROR(VLOOKUP(N$6&amp;$A$1&amp;"_"&amp;$A$2,RESULTMED!$1:$1048576,$A19,0)/N$1,"-")</f>
        <v>2505.8665111987029</v>
      </c>
      <c r="O19" s="11">
        <f>IFERROR(VLOOKUP(O$6&amp;$A$1&amp;"_"&amp;$A$2,RESULTMED!$1:$1048576,$A19,0)/O$1,"-")</f>
        <v>2684.0961590967572</v>
      </c>
      <c r="P19" s="11">
        <f>IFERROR(VLOOKUP(P$6&amp;$A$1&amp;"_"&amp;$A$2,RESULTMED!$1:$1048576,$A19,0)/P$1,"-")</f>
        <v>2597.8064375538079</v>
      </c>
    </row>
    <row r="20" spans="1:16" ht="28.5" customHeight="1" x14ac:dyDescent="0.2">
      <c r="A20" s="9">
        <v>30</v>
      </c>
      <c r="D20" s="15" t="s">
        <v>50</v>
      </c>
      <c r="E20" s="11">
        <f>IFERROR(VLOOKUP(E$6&amp;$A$1&amp;"_"&amp;$A$2,RESULTMED!$1:$1048576,$A20,0)/E$1,"-")</f>
        <v>460.21970764266797</v>
      </c>
      <c r="F20" s="11">
        <f>IFERROR(VLOOKUP(F$6&amp;$A$1&amp;"_"&amp;$A$2,RESULTMED!$1:$1048576,$A20,0)/F$1,"-")</f>
        <v>409.34197657954041</v>
      </c>
      <c r="G20" s="11">
        <f>IFERROR(VLOOKUP(G$6&amp;$A$1&amp;"_"&amp;$A$2,RESULTMED!$1:$1048576,$A20,0)/G$1,"-")</f>
        <v>411.72723491323848</v>
      </c>
      <c r="H20" s="11">
        <f>IFERROR(VLOOKUP(H$6&amp;$A$1&amp;"_"&amp;$A$2,RESULTMED!$1:$1048576,$A20,0)/H$1,"-")</f>
        <v>438.04569460079693</v>
      </c>
      <c r="I20" s="11">
        <f>IFERROR(VLOOKUP(I$6&amp;$A$1&amp;"_"&amp;$A$2,RESULTMED!$1:$1048576,$A20,0)/I$1,"-")</f>
        <v>490.53865294049677</v>
      </c>
      <c r="J20" s="11">
        <f>IFERROR(VLOOKUP(J$6&amp;$A$1&amp;"_"&amp;$A$2,RESULTMED!$1:$1048576,$A20,0)/J$1,"-")</f>
        <v>521.22195071702208</v>
      </c>
      <c r="K20" s="11">
        <f>IFERROR(VLOOKUP(K$6&amp;$A$1&amp;"_"&amp;$A$2,RESULTMED!$1:$1048576,$A20,0)/K$1,"-")</f>
        <v>544.73996710539586</v>
      </c>
      <c r="L20" s="11">
        <f>IFERROR(VLOOKUP(L$6&amp;$A$1&amp;"_"&amp;$A$2,RESULTMED!$1:$1048576,$A20,0)/L$1,"-")</f>
        <v>577.42982245133578</v>
      </c>
      <c r="M20" s="11">
        <f>IFERROR(VLOOKUP(M$6&amp;$A$1&amp;"_"&amp;$A$2,RESULTMED!$1:$1048576,$A20,0)/M$1,"-")</f>
        <v>633.92624169436272</v>
      </c>
      <c r="N20" s="11">
        <f>IFERROR(VLOOKUP(N$6&amp;$A$1&amp;"_"&amp;$A$2,RESULTMED!$1:$1048576,$A20,0)/N$1,"-")</f>
        <v>650.56899376606873</v>
      </c>
      <c r="O20" s="11">
        <f>IFERROR(VLOOKUP(O$6&amp;$A$1&amp;"_"&amp;$A$2,RESULTMED!$1:$1048576,$A20,0)/O$1,"-")</f>
        <v>730.55052531561932</v>
      </c>
      <c r="P20" s="11">
        <f>IFERROR(VLOOKUP(P$6&amp;$A$1&amp;"_"&amp;$A$2,RESULTMED!$1:$1048576,$A20,0)/P$1,"-")</f>
        <v>766.28353151631541</v>
      </c>
    </row>
    <row r="21" spans="1:16" ht="28.5" customHeight="1" x14ac:dyDescent="0.2">
      <c r="A21" s="9">
        <v>31</v>
      </c>
      <c r="D21" s="15" t="s">
        <v>51</v>
      </c>
      <c r="E21" s="11">
        <f>IFERROR(VLOOKUP(E$6&amp;$A$1&amp;"_"&amp;$A$2,RESULTMED!$1:$1048576,$A21,0)/E$1,"-")</f>
        <v>1250.0794371180582</v>
      </c>
      <c r="F21" s="11">
        <f>IFERROR(VLOOKUP(F$6&amp;$A$1&amp;"_"&amp;$A$2,RESULTMED!$1:$1048576,$A21,0)/F$1,"-")</f>
        <v>1056.4678581929243</v>
      </c>
      <c r="G21" s="11">
        <f>IFERROR(VLOOKUP(G$6&amp;$A$1&amp;"_"&amp;$A$2,RESULTMED!$1:$1048576,$A21,0)/G$1,"-")</f>
        <v>1085.4665744579677</v>
      </c>
      <c r="H21" s="11">
        <f>IFERROR(VLOOKUP(H$6&amp;$A$1&amp;"_"&amp;$A$2,RESULTMED!$1:$1048576,$A21,0)/H$1,"-")</f>
        <v>1131.4102922849097</v>
      </c>
      <c r="I21" s="11">
        <f>IFERROR(VLOOKUP(I$6&amp;$A$1&amp;"_"&amp;$A$2,RESULTMED!$1:$1048576,$A21,0)/I$1,"-")</f>
        <v>1211.6668142619485</v>
      </c>
      <c r="J21" s="11">
        <f>IFERROR(VLOOKUP(J$6&amp;$A$1&amp;"_"&amp;$A$2,RESULTMED!$1:$1048576,$A21,0)/J$1,"-")</f>
        <v>1256.8134477168824</v>
      </c>
      <c r="K21" s="11">
        <f>IFERROR(VLOOKUP(K$6&amp;$A$1&amp;"_"&amp;$A$2,RESULTMED!$1:$1048576,$A21,0)/K$1,"-")</f>
        <v>1269.8386668739486</v>
      </c>
      <c r="L21" s="11">
        <f>IFERROR(VLOOKUP(L$6&amp;$A$1&amp;"_"&amp;$A$2,RESULTMED!$1:$1048576,$A21,0)/L$1,"-")</f>
        <v>1320.6410446850632</v>
      </c>
      <c r="M21" s="11">
        <f>IFERROR(VLOOKUP(M$6&amp;$A$1&amp;"_"&amp;$A$2,RESULTMED!$1:$1048576,$A21,0)/M$1,"-")</f>
        <v>1373.0460764012616</v>
      </c>
      <c r="N21" s="11">
        <f>IFERROR(VLOOKUP(N$6&amp;$A$1&amp;"_"&amp;$A$2,RESULTMED!$1:$1048576,$A21,0)/N$1,"-")</f>
        <v>1389.3626717140444</v>
      </c>
      <c r="O21" s="11">
        <f>IFERROR(VLOOKUP(O$6&amp;$A$1&amp;"_"&amp;$A$2,RESULTMED!$1:$1048576,$A21,0)/O$1,"-")</f>
        <v>1521.43372610291</v>
      </c>
      <c r="P21" s="11">
        <f>IFERROR(VLOOKUP(P$6&amp;$A$1&amp;"_"&amp;$A$2,RESULTMED!$1:$1048576,$A21,0)/P$1,"-")</f>
        <v>1531.0222820133533</v>
      </c>
    </row>
    <row r="22" spans="1:16" ht="28.5" customHeight="1" thickBot="1" x14ac:dyDescent="0.25">
      <c r="A22" s="9">
        <v>32</v>
      </c>
      <c r="C22" s="5"/>
      <c r="D22" s="5" t="s">
        <v>52</v>
      </c>
      <c r="E22" s="12">
        <f>IFERROR(VLOOKUP(E$6&amp;$A$1&amp;"_"&amp;$A$2,RESULTMED!$1:$1048576,$A22,0)/E$1,"-")</f>
        <v>1190.2536526886281</v>
      </c>
      <c r="F22" s="12">
        <f>IFERROR(VLOOKUP(F$6&amp;$A$1&amp;"_"&amp;$A$2,RESULTMED!$1:$1048576,$A22,0)/F$1,"-")</f>
        <v>1216.2886953988559</v>
      </c>
      <c r="G22" s="12">
        <f>IFERROR(VLOOKUP(G$6&amp;$A$1&amp;"_"&amp;$A$2,RESULTMED!$1:$1048576,$A22,0)/G$1,"-")</f>
        <v>999.88311614234271</v>
      </c>
      <c r="H22" s="12">
        <f>IFERROR(VLOOKUP(H$6&amp;$A$1&amp;"_"&amp;$A$2,RESULTMED!$1:$1048576,$A22,0)/H$1,"-")</f>
        <v>986.95368111483651</v>
      </c>
      <c r="I22" s="12">
        <f>IFERROR(VLOOKUP(I$6&amp;$A$1&amp;"_"&amp;$A$2,RESULTMED!$1:$1048576,$A22,0)/I$1,"-")</f>
        <v>1121.0323059878822</v>
      </c>
      <c r="J22" s="12">
        <f>IFERROR(VLOOKUP(J$6&amp;$A$1&amp;"_"&amp;$A$2,RESULTMED!$1:$1048576,$A22,0)/J$1,"-")</f>
        <v>1331.0742866954104</v>
      </c>
      <c r="K22" s="12">
        <f>IFERROR(VLOOKUP(K$6&amp;$A$1&amp;"_"&amp;$A$2,RESULTMED!$1:$1048576,$A22,0)/K$1,"-")</f>
        <v>1270.5425220985439</v>
      </c>
      <c r="L22" s="12">
        <f>IFERROR(VLOOKUP(L$6&amp;$A$1&amp;"_"&amp;$A$2,RESULTMED!$1:$1048576,$A22,0)/L$1,"-")</f>
        <v>1487.0901044744787</v>
      </c>
      <c r="M22" s="12">
        <f>IFERROR(VLOOKUP(M$6&amp;$A$1&amp;"_"&amp;$A$2,RESULTMED!$1:$1048576,$A22,0)/M$1,"-")</f>
        <v>1375.6511017649671</v>
      </c>
      <c r="N22" s="12">
        <f>IFERROR(VLOOKUP(N$6&amp;$A$1&amp;"_"&amp;$A$2,RESULTMED!$1:$1048576,$A22,0)/N$1,"-")</f>
        <v>1581.4498457902516</v>
      </c>
      <c r="O22" s="12">
        <f>IFERROR(VLOOKUP(O$6&amp;$A$1&amp;"_"&amp;$A$2,RESULTMED!$1:$1048576,$A22,0)/O$1,"-")</f>
        <v>2100.0787457570045</v>
      </c>
      <c r="P22" s="12">
        <f>IFERROR(VLOOKUP(P$6&amp;$A$1&amp;"_"&amp;$A$2,RESULTMED!$1:$1048576,$A22,0)/P$1,"-")</f>
        <v>1868.0119737428583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>
        <v>0.49305313181169647</v>
      </c>
      <c r="F1" s="10">
        <v>0.59184204271154239</v>
      </c>
      <c r="G1" s="10">
        <v>0.62309209305644819</v>
      </c>
      <c r="H1" s="10">
        <v>0.66422977911290937</v>
      </c>
      <c r="I1" s="10">
        <v>0.6826403160700506</v>
      </c>
      <c r="J1" s="10">
        <v>0.70838256554615264</v>
      </c>
      <c r="K1" s="10">
        <v>0.75767752502409669</v>
      </c>
      <c r="L1" s="10">
        <v>0.79701662753288993</v>
      </c>
      <c r="M1" s="10">
        <v>0.83712991661176306</v>
      </c>
      <c r="N1" s="10">
        <v>0.89255036039790692</v>
      </c>
      <c r="O1" s="10">
        <v>0.93614060703256841</v>
      </c>
      <c r="P1" s="10">
        <v>1</v>
      </c>
    </row>
    <row r="2" spans="1:16" s="9" customFormat="1" x14ac:dyDescent="0.2">
      <c r="A2" s="9">
        <v>33</v>
      </c>
      <c r="B2" s="9" t="str">
        <f>VLOOKUP($A$2,Plan3!$B:$C,2,0)</f>
        <v>Rio de Janeiro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"Remuneracão média do trabalho dos ocupados por posição na ocupação e setor de atividades: "&amp;$B$2&amp;", 2002 a 2013"</f>
        <v>Remuneracão média do trabalho dos ocupados por posição na ocupação e setor de atividades: Rio de Janeiro,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19</v>
      </c>
      <c r="C8" s="16"/>
      <c r="D8" s="2" t="s">
        <v>56</v>
      </c>
      <c r="E8" s="11">
        <f>IFERROR(VLOOKUP(E$6&amp;$A$1&amp;"_"&amp;$A$2,RESULTMED!$1:$1048576,$A8,0)/E$1,"-")</f>
        <v>2748.8035077057161</v>
      </c>
      <c r="F8" s="11">
        <f>IFERROR(VLOOKUP(F$6&amp;$A$1&amp;"_"&amp;$A$2,RESULTMED!$1:$1048576,$A8,0)/F$1,"-")</f>
        <v>2436.1998034569815</v>
      </c>
      <c r="G8" s="11">
        <f>IFERROR(VLOOKUP(G$6&amp;$A$1&amp;"_"&amp;$A$2,RESULTMED!$1:$1048576,$A8,0)/G$1,"-")</f>
        <v>2514.6837466976658</v>
      </c>
      <c r="H8" s="11">
        <f>IFERROR(VLOOKUP(H$6&amp;$A$1&amp;"_"&amp;$A$2,RESULTMED!$1:$1048576,$A8,0)/H$1,"-")</f>
        <v>2558.7207283359749</v>
      </c>
      <c r="I8" s="11">
        <f>IFERROR(VLOOKUP(I$6&amp;$A$1&amp;"_"&amp;$A$2,RESULTMED!$1:$1048576,$A8,0)/I$1,"-")</f>
        <v>2614.9381368927025</v>
      </c>
      <c r="J8" s="11">
        <f>IFERROR(VLOOKUP(J$6&amp;$A$1&amp;"_"&amp;$A$2,RESULTMED!$1:$1048576,$A8,0)/J$1,"-")</f>
        <v>2828.7581206187269</v>
      </c>
      <c r="K8" s="11">
        <f>IFERROR(VLOOKUP(K$6&amp;$A$1&amp;"_"&amp;$A$2,RESULTMED!$1:$1048576,$A8,0)/K$1,"-")</f>
        <v>2970.9548297851748</v>
      </c>
      <c r="L8" s="11">
        <f>IFERROR(VLOOKUP(L$6&amp;$A$1&amp;"_"&amp;$A$2,RESULTMED!$1:$1048576,$A8,0)/L$1,"-")</f>
        <v>3195.5935657922305</v>
      </c>
      <c r="M8" s="11">
        <f>IFERROR(VLOOKUP(M$6&amp;$A$1&amp;"_"&amp;$A$2,RESULTMED!$1:$1048576,$A8,0)/M$1,"-")</f>
        <v>3456.978372323631</v>
      </c>
      <c r="N8" s="11">
        <f>IFERROR(VLOOKUP(N$6&amp;$A$1&amp;"_"&amp;$A$2,RESULTMED!$1:$1048576,$A8,0)/N$1,"-")</f>
        <v>3628.4694364438278</v>
      </c>
      <c r="O8" s="11">
        <f>IFERROR(VLOOKUP(O$6&amp;$A$1&amp;"_"&amp;$A$2,RESULTMED!$1:$1048576,$A8,0)/O$1,"-")</f>
        <v>3640.3194196254126</v>
      </c>
      <c r="P8" s="11">
        <f>IFERROR(VLOOKUP(P$6&amp;$A$1&amp;"_"&amp;$A$2,RESULTMED!$1:$1048576,$A8,0)/P$1,"-")</f>
        <v>3409.9650297276717</v>
      </c>
    </row>
    <row r="9" spans="1:16" ht="28.5" customHeight="1" x14ac:dyDescent="0.2">
      <c r="A9" s="9">
        <v>20</v>
      </c>
      <c r="C9" s="16"/>
      <c r="D9" s="2" t="s">
        <v>53</v>
      </c>
      <c r="E9" s="11">
        <f>IFERROR(VLOOKUP(E$6&amp;$A$1&amp;"_"&amp;$A$2,RESULTMED!$1:$1048576,$A9,0)/E$1,"-")</f>
        <v>1574.7757279781952</v>
      </c>
      <c r="F9" s="11">
        <f>IFERROR(VLOOKUP(F$6&amp;$A$1&amp;"_"&amp;$A$2,RESULTMED!$1:$1048576,$A9,0)/F$1,"-")</f>
        <v>1369.2388042227574</v>
      </c>
      <c r="G9" s="11">
        <f>IFERROR(VLOOKUP(G$6&amp;$A$1&amp;"_"&amp;$A$2,RESULTMED!$1:$1048576,$A9,0)/G$1,"-")</f>
        <v>1356.6107938691948</v>
      </c>
      <c r="H9" s="11">
        <f>IFERROR(VLOOKUP(H$6&amp;$A$1&amp;"_"&amp;$A$2,RESULTMED!$1:$1048576,$A9,0)/H$1,"-")</f>
        <v>1346.8853818776033</v>
      </c>
      <c r="I9" s="11">
        <f>IFERROR(VLOOKUP(I$6&amp;$A$1&amp;"_"&amp;$A$2,RESULTMED!$1:$1048576,$A9,0)/I$1,"-")</f>
        <v>1430.8434664435395</v>
      </c>
      <c r="J9" s="11">
        <f>IFERROR(VLOOKUP(J$6&amp;$A$1&amp;"_"&amp;$A$2,RESULTMED!$1:$1048576,$A9,0)/J$1,"-")</f>
        <v>1483.6712543564379</v>
      </c>
      <c r="K9" s="11">
        <f>IFERROR(VLOOKUP(K$6&amp;$A$1&amp;"_"&amp;$A$2,RESULTMED!$1:$1048576,$A9,0)/K$1,"-")</f>
        <v>1509.7186896398946</v>
      </c>
      <c r="L9" s="11">
        <f>IFERROR(VLOOKUP(L$6&amp;$A$1&amp;"_"&amp;$A$2,RESULTMED!$1:$1048576,$A9,0)/L$1,"-")</f>
        <v>1621.6617424644805</v>
      </c>
      <c r="M9" s="11">
        <f>IFERROR(VLOOKUP(M$6&amp;$A$1&amp;"_"&amp;$A$2,RESULTMED!$1:$1048576,$A9,0)/M$1,"-")</f>
        <v>1688.8313541542423</v>
      </c>
      <c r="N9" s="11">
        <f>IFERROR(VLOOKUP(N$6&amp;$A$1&amp;"_"&amp;$A$2,RESULTMED!$1:$1048576,$A9,0)/N$1,"-")</f>
        <v>1683.6630965589238</v>
      </c>
      <c r="O9" s="11">
        <f>IFERROR(VLOOKUP(O$6&amp;$A$1&amp;"_"&amp;$A$2,RESULTMED!$1:$1048576,$A9,0)/O$1,"-")</f>
        <v>1772.5552951855977</v>
      </c>
      <c r="P9" s="11">
        <f>IFERROR(VLOOKUP(P$6&amp;$A$1&amp;"_"&amp;$A$2,RESULTMED!$1:$1048576,$A9,0)/P$1,"-")</f>
        <v>1800.2287231035141</v>
      </c>
    </row>
    <row r="10" spans="1:16" ht="28.5" customHeight="1" x14ac:dyDescent="0.2">
      <c r="A10" s="9">
        <v>21</v>
      </c>
      <c r="C10" s="16"/>
      <c r="D10" s="2" t="s">
        <v>54</v>
      </c>
      <c r="E10" s="11">
        <f>IFERROR(VLOOKUP(E$6&amp;$A$1&amp;"_"&amp;$A$2,RESULTMED!$1:$1048576,$A10,0)/E$1,"-")</f>
        <v>908.72381774266557</v>
      </c>
      <c r="F10" s="11">
        <f>IFERROR(VLOOKUP(F$6&amp;$A$1&amp;"_"&amp;$A$2,RESULTMED!$1:$1048576,$A10,0)/F$1,"-")</f>
        <v>819.13023336637173</v>
      </c>
      <c r="G10" s="11">
        <f>IFERROR(VLOOKUP(G$6&amp;$A$1&amp;"_"&amp;$A$2,RESULTMED!$1:$1048576,$A10,0)/G$1,"-")</f>
        <v>805.30551323417069</v>
      </c>
      <c r="H10" s="11">
        <f>IFERROR(VLOOKUP(H$6&amp;$A$1&amp;"_"&amp;$A$2,RESULTMED!$1:$1048576,$A10,0)/H$1,"-")</f>
        <v>835.7625842982402</v>
      </c>
      <c r="I10" s="11">
        <f>IFERROR(VLOOKUP(I$6&amp;$A$1&amp;"_"&amp;$A$2,RESULTMED!$1:$1048576,$A10,0)/I$1,"-")</f>
        <v>838.87279462679373</v>
      </c>
      <c r="J10" s="11">
        <f>IFERROR(VLOOKUP(J$6&amp;$A$1&amp;"_"&amp;$A$2,RESULTMED!$1:$1048576,$A10,0)/J$1,"-")</f>
        <v>857.41046090520013</v>
      </c>
      <c r="K10" s="11">
        <f>IFERROR(VLOOKUP(K$6&amp;$A$1&amp;"_"&amp;$A$2,RESULTMED!$1:$1048576,$A10,0)/K$1,"-")</f>
        <v>897.91559847106362</v>
      </c>
      <c r="L10" s="11">
        <f>IFERROR(VLOOKUP(L$6&amp;$A$1&amp;"_"&amp;$A$2,RESULTMED!$1:$1048576,$A10,0)/L$1,"-")</f>
        <v>920.18912886062958</v>
      </c>
      <c r="M10" s="11">
        <f>IFERROR(VLOOKUP(M$6&amp;$A$1&amp;"_"&amp;$A$2,RESULTMED!$1:$1048576,$A10,0)/M$1,"-")</f>
        <v>1050.3878716046095</v>
      </c>
      <c r="N10" s="11">
        <f>IFERROR(VLOOKUP(N$6&amp;$A$1&amp;"_"&amp;$A$2,RESULTMED!$1:$1048576,$A10,0)/N$1,"-")</f>
        <v>1146.9066443865238</v>
      </c>
      <c r="O10" s="11">
        <f>IFERROR(VLOOKUP(O$6&amp;$A$1&amp;"_"&amp;$A$2,RESULTMED!$1:$1048576,$A10,0)/O$1,"-")</f>
        <v>1212.3471902471792</v>
      </c>
      <c r="P10" s="11">
        <f>IFERROR(VLOOKUP(P$6&amp;$A$1&amp;"_"&amp;$A$2,RESULTMED!$1:$1048576,$A10,0)/P$1,"-")</f>
        <v>1381.2732796508999</v>
      </c>
    </row>
    <row r="11" spans="1:16" ht="28.5" customHeight="1" x14ac:dyDescent="0.2">
      <c r="A11" s="9">
        <v>22</v>
      </c>
      <c r="C11" s="16"/>
      <c r="D11" s="2" t="s">
        <v>42</v>
      </c>
      <c r="E11" s="11">
        <f>IFERROR(VLOOKUP(E$6&amp;$A$1&amp;"_"&amp;$A$2,RESULTMED!$1:$1048576,$A11,0)/E$1,"-")</f>
        <v>1431.5489002521681</v>
      </c>
      <c r="F11" s="11">
        <f>IFERROR(VLOOKUP(F$6&amp;$A$1&amp;"_"&amp;$A$2,RESULTMED!$1:$1048576,$A11,0)/F$1,"-")</f>
        <v>1089.9975452154038</v>
      </c>
      <c r="G11" s="11">
        <f>IFERROR(VLOOKUP(G$6&amp;$A$1&amp;"_"&amp;$A$2,RESULTMED!$1:$1048576,$A11,0)/G$1,"-")</f>
        <v>1100.5498573781338</v>
      </c>
      <c r="H11" s="11">
        <f>IFERROR(VLOOKUP(H$6&amp;$A$1&amp;"_"&amp;$A$2,RESULTMED!$1:$1048576,$A11,0)/H$1,"-")</f>
        <v>1159.1220200653713</v>
      </c>
      <c r="I11" s="11">
        <f>IFERROR(VLOOKUP(I$6&amp;$A$1&amp;"_"&amp;$A$2,RESULTMED!$1:$1048576,$A11,0)/I$1,"-")</f>
        <v>1191.2299938456697</v>
      </c>
      <c r="J11" s="11">
        <f>IFERROR(VLOOKUP(J$6&amp;$A$1&amp;"_"&amp;$A$2,RESULTMED!$1:$1048576,$A11,0)/J$1,"-")</f>
        <v>1297.4526090219495</v>
      </c>
      <c r="K11" s="11">
        <f>IFERROR(VLOOKUP(K$6&amp;$A$1&amp;"_"&amp;$A$2,RESULTMED!$1:$1048576,$A11,0)/K$1,"-")</f>
        <v>1371.8730450783448</v>
      </c>
      <c r="L11" s="11">
        <f>IFERROR(VLOOKUP(L$6&amp;$A$1&amp;"_"&amp;$A$2,RESULTMED!$1:$1048576,$A11,0)/L$1,"-")</f>
        <v>1349.5492004813707</v>
      </c>
      <c r="M11" s="11">
        <f>IFERROR(VLOOKUP(M$6&amp;$A$1&amp;"_"&amp;$A$2,RESULTMED!$1:$1048576,$A11,0)/M$1,"-")</f>
        <v>1420.4627897908188</v>
      </c>
      <c r="N11" s="11">
        <f>IFERROR(VLOOKUP(N$6&amp;$A$1&amp;"_"&amp;$A$2,RESULTMED!$1:$1048576,$A11,0)/N$1,"-")</f>
        <v>1483.9241283708864</v>
      </c>
      <c r="O11" s="11">
        <f>IFERROR(VLOOKUP(O$6&amp;$A$1&amp;"_"&amp;$A$2,RESULTMED!$1:$1048576,$A11,0)/O$1,"-")</f>
        <v>1504.9371527749383</v>
      </c>
      <c r="P11" s="11">
        <f>IFERROR(VLOOKUP(P$6&amp;$A$1&amp;"_"&amp;$A$2,RESULTMED!$1:$1048576,$A11,0)/P$1,"-")</f>
        <v>1449.0781262317203</v>
      </c>
    </row>
    <row r="12" spans="1:16" ht="28.5" customHeight="1" x14ac:dyDescent="0.2">
      <c r="A12" s="9">
        <v>23</v>
      </c>
      <c r="C12" s="16"/>
      <c r="D12" s="2" t="s">
        <v>43</v>
      </c>
      <c r="E12" s="11">
        <f>IFERROR(VLOOKUP(E$6&amp;$A$1&amp;"_"&amp;$A$2,RESULTMED!$1:$1048576,$A12,0)/E$1,"-")</f>
        <v>5507.928388041556</v>
      </c>
      <c r="F12" s="11">
        <f>IFERROR(VLOOKUP(F$6&amp;$A$1&amp;"_"&amp;$A$2,RESULTMED!$1:$1048576,$A12,0)/F$1,"-")</f>
        <v>3186.5907659945246</v>
      </c>
      <c r="G12" s="11">
        <f>IFERROR(VLOOKUP(G$6&amp;$A$1&amp;"_"&amp;$A$2,RESULTMED!$1:$1048576,$A12,0)/G$1,"-")</f>
        <v>3417.0397640841675</v>
      </c>
      <c r="H12" s="11">
        <f>IFERROR(VLOOKUP(H$6&amp;$A$1&amp;"_"&amp;$A$2,RESULTMED!$1:$1048576,$A12,0)/H$1,"-")</f>
        <v>3602.9339560385879</v>
      </c>
      <c r="I12" s="11">
        <f>IFERROR(VLOOKUP(I$6&amp;$A$1&amp;"_"&amp;$A$2,RESULTMED!$1:$1048576,$A12,0)/I$1,"-")</f>
        <v>3646.6556104986075</v>
      </c>
      <c r="J12" s="11">
        <f>IFERROR(VLOOKUP(J$6&amp;$A$1&amp;"_"&amp;$A$2,RESULTMED!$1:$1048576,$A12,0)/J$1,"-")</f>
        <v>3819.46492612767</v>
      </c>
      <c r="K12" s="11">
        <f>IFERROR(VLOOKUP(K$6&amp;$A$1&amp;"_"&amp;$A$2,RESULTMED!$1:$1048576,$A12,0)/K$1,"-")</f>
        <v>4022.0453198047799</v>
      </c>
      <c r="L12" s="11">
        <f>IFERROR(VLOOKUP(L$6&amp;$A$1&amp;"_"&amp;$A$2,RESULTMED!$1:$1048576,$A12,0)/L$1,"-")</f>
        <v>3778.1581247360759</v>
      </c>
      <c r="M12" s="11">
        <f>IFERROR(VLOOKUP(M$6&amp;$A$1&amp;"_"&amp;$A$2,RESULTMED!$1:$1048576,$A12,0)/M$1,"-")</f>
        <v>4420.449636815214</v>
      </c>
      <c r="N12" s="11">
        <f>IFERROR(VLOOKUP(N$6&amp;$A$1&amp;"_"&amp;$A$2,RESULTMED!$1:$1048576,$A12,0)/N$1,"-")</f>
        <v>5122.5335132277914</v>
      </c>
      <c r="O12" s="11">
        <f>IFERROR(VLOOKUP(O$6&amp;$A$1&amp;"_"&amp;$A$2,RESULTMED!$1:$1048576,$A12,0)/O$1,"-")</f>
        <v>4644.8233029806725</v>
      </c>
      <c r="P12" s="11">
        <f>IFERROR(VLOOKUP(P$6&amp;$A$1&amp;"_"&amp;$A$2,RESULTMED!$1:$1048576,$A12,0)/P$1,"-")</f>
        <v>4586.4870349342391</v>
      </c>
    </row>
    <row r="13" spans="1:16" ht="28.5" customHeight="1" x14ac:dyDescent="0.2">
      <c r="A13" s="9">
        <v>24</v>
      </c>
      <c r="C13" s="16"/>
      <c r="D13" s="15" t="s">
        <v>44</v>
      </c>
      <c r="E13" s="11">
        <f>IFERROR(VLOOKUP(E$6&amp;$A$1&amp;"_"&amp;$A$2,RESULTMED!$1:$1048576,$A13,0)/E$1,"-")</f>
        <v>0</v>
      </c>
      <c r="F13" s="11">
        <f>IFERROR(VLOOKUP(F$6&amp;$A$1&amp;"_"&amp;$A$2,RESULTMED!$1:$1048576,$A13,0)/F$1,"-")</f>
        <v>0</v>
      </c>
      <c r="G13" s="11">
        <f>IFERROR(VLOOKUP(G$6&amp;$A$1&amp;"_"&amp;$A$2,RESULTMED!$1:$1048576,$A13,0)/G$1,"-")</f>
        <v>0</v>
      </c>
      <c r="H13" s="11">
        <f>IFERROR(VLOOKUP(H$6&amp;$A$1&amp;"_"&amp;$A$2,RESULTMED!$1:$1048576,$A13,0)/H$1,"-")</f>
        <v>0</v>
      </c>
      <c r="I13" s="11">
        <f>IFERROR(VLOOKUP(I$6&amp;$A$1&amp;"_"&amp;$A$2,RESULTMED!$1:$1048576,$A13,0)/I$1,"-")</f>
        <v>0</v>
      </c>
      <c r="J13" s="11">
        <f>IFERROR(VLOOKUP(J$6&amp;$A$1&amp;"_"&amp;$A$2,RESULTMED!$1:$1048576,$A13,0)/J$1,"-")</f>
        <v>0</v>
      </c>
      <c r="K13" s="11">
        <f>IFERROR(VLOOKUP(K$6&amp;$A$1&amp;"_"&amp;$A$2,RESULTMED!$1:$1048576,$A13,0)/K$1,"-")</f>
        <v>0</v>
      </c>
      <c r="L13" s="11">
        <f>IFERROR(VLOOKUP(L$6&amp;$A$1&amp;"_"&amp;$A$2,RESULTMED!$1:$1048576,$A13,0)/L$1,"-")</f>
        <v>0</v>
      </c>
      <c r="M13" s="11">
        <f>IFERROR(VLOOKUP(M$6&amp;$A$1&amp;"_"&amp;$A$2,RESULTMED!$1:$1048576,$A13,0)/M$1,"-")</f>
        <v>0</v>
      </c>
      <c r="N13" s="11">
        <f>IFERROR(VLOOKUP(N$6&amp;$A$1&amp;"_"&amp;$A$2,RESULTMED!$1:$1048576,$A13,0)/N$1,"-")</f>
        <v>0</v>
      </c>
      <c r="O13" s="11">
        <f>IFERROR(VLOOKUP(O$6&amp;$A$1&amp;"_"&amp;$A$2,RESULTMED!$1:$1048576,$A13,0)/O$1,"-")</f>
        <v>0</v>
      </c>
      <c r="P13" s="11">
        <f>IFERROR(VLOOKUP(P$6&amp;$A$1&amp;"_"&amp;$A$2,RESULTMED!$1:$1048576,$A13,0)/P$1,"-")</f>
        <v>0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25</v>
      </c>
      <c r="D15" s="15" t="s">
        <v>45</v>
      </c>
      <c r="E15" s="11">
        <f>IFERROR(VLOOKUP(E$6&amp;$A$1&amp;"_"&amp;$A$2,RESULTMED!$1:$1048576,$A15,0)/E$1,"-")</f>
        <v>1692.8584846547183</v>
      </c>
      <c r="F15" s="11">
        <f>IFERROR(VLOOKUP(F$6&amp;$A$1&amp;"_"&amp;$A$2,RESULTMED!$1:$1048576,$A15,0)/F$1,"-")</f>
        <v>1365.6149675875552</v>
      </c>
      <c r="G15" s="11">
        <f>IFERROR(VLOOKUP(G$6&amp;$A$1&amp;"_"&amp;$A$2,RESULTMED!$1:$1048576,$A15,0)/G$1,"-")</f>
        <v>1346.6116004998937</v>
      </c>
      <c r="H15" s="11">
        <f>IFERROR(VLOOKUP(H$6&amp;$A$1&amp;"_"&amp;$A$2,RESULTMED!$1:$1048576,$A15,0)/H$1,"-")</f>
        <v>1336.6542754519469</v>
      </c>
      <c r="I15" s="11">
        <f>IFERROR(VLOOKUP(I$6&amp;$A$1&amp;"_"&amp;$A$2,RESULTMED!$1:$1048576,$A15,0)/I$1,"-")</f>
        <v>1481.4807673722412</v>
      </c>
      <c r="J15" s="11">
        <f>IFERROR(VLOOKUP(J$6&amp;$A$1&amp;"_"&amp;$A$2,RESULTMED!$1:$1048576,$A15,0)/J$1,"-")</f>
        <v>1605.8732037306274</v>
      </c>
      <c r="K15" s="11">
        <f>IFERROR(VLOOKUP(K$6&amp;$A$1&amp;"_"&amp;$A$2,RESULTMED!$1:$1048576,$A15,0)/K$1,"-")</f>
        <v>1617.2386220170067</v>
      </c>
      <c r="L15" s="11">
        <f>IFERROR(VLOOKUP(L$6&amp;$A$1&amp;"_"&amp;$A$2,RESULTMED!$1:$1048576,$A15,0)/L$1,"-")</f>
        <v>1780.2326858301799</v>
      </c>
      <c r="M15" s="11">
        <f>IFERROR(VLOOKUP(M$6&amp;$A$1&amp;"_"&amp;$A$2,RESULTMED!$1:$1048576,$A15,0)/M$1,"-")</f>
        <v>1834.9066240999834</v>
      </c>
      <c r="N15" s="11">
        <f>IFERROR(VLOOKUP(N$6&amp;$A$1&amp;"_"&amp;$A$2,RESULTMED!$1:$1048576,$A15,0)/N$1,"-")</f>
        <v>1963.0787208868121</v>
      </c>
      <c r="O15" s="11">
        <f>IFERROR(VLOOKUP(O$6&amp;$A$1&amp;"_"&amp;$A$2,RESULTMED!$1:$1048576,$A15,0)/O$1,"-")</f>
        <v>2092.7382492106967</v>
      </c>
      <c r="P15" s="11">
        <f>IFERROR(VLOOKUP(P$6&amp;$A$1&amp;"_"&amp;$A$2,RESULTMED!$1:$1048576,$A15,0)/P$1,"-")</f>
        <v>2203.856546172075</v>
      </c>
    </row>
    <row r="16" spans="1:16" ht="28.5" customHeight="1" x14ac:dyDescent="0.2">
      <c r="A16" s="9">
        <v>26</v>
      </c>
      <c r="D16" s="15" t="s">
        <v>46</v>
      </c>
      <c r="E16" s="11">
        <f>IFERROR(VLOOKUP(E$6&amp;$A$1&amp;"_"&amp;$A$2,RESULTMED!$1:$1048576,$A16,0)/E$1,"-")</f>
        <v>1140.4139539540208</v>
      </c>
      <c r="F16" s="11">
        <f>IFERROR(VLOOKUP(F$6&amp;$A$1&amp;"_"&amp;$A$2,RESULTMED!$1:$1048576,$A16,0)/F$1,"-")</f>
        <v>983.20790917565739</v>
      </c>
      <c r="G16" s="11">
        <f>IFERROR(VLOOKUP(G$6&amp;$A$1&amp;"_"&amp;$A$2,RESULTMED!$1:$1048576,$A16,0)/G$1,"-")</f>
        <v>987.93460062508154</v>
      </c>
      <c r="H16" s="11">
        <f>IFERROR(VLOOKUP(H$6&amp;$A$1&amp;"_"&amp;$A$2,RESULTMED!$1:$1048576,$A16,0)/H$1,"-")</f>
        <v>982.66606825854262</v>
      </c>
      <c r="I16" s="11">
        <f>IFERROR(VLOOKUP(I$6&amp;$A$1&amp;"_"&amp;$A$2,RESULTMED!$1:$1048576,$A16,0)/I$1,"-")</f>
        <v>988.83474180798191</v>
      </c>
      <c r="J16" s="11">
        <f>IFERROR(VLOOKUP(J$6&amp;$A$1&amp;"_"&amp;$A$2,RESULTMED!$1:$1048576,$A16,0)/J$1,"-")</f>
        <v>1158.7799768377574</v>
      </c>
      <c r="K16" s="11">
        <f>IFERROR(VLOOKUP(K$6&amp;$A$1&amp;"_"&amp;$A$2,RESULTMED!$1:$1048576,$A16,0)/K$1,"-")</f>
        <v>1205.6477234346521</v>
      </c>
      <c r="L16" s="11">
        <f>IFERROR(VLOOKUP(L$6&amp;$A$1&amp;"_"&amp;$A$2,RESULTMED!$1:$1048576,$A16,0)/L$1,"-")</f>
        <v>1234.0439102399694</v>
      </c>
      <c r="M16" s="11">
        <f>IFERROR(VLOOKUP(M$6&amp;$A$1&amp;"_"&amp;$A$2,RESULTMED!$1:$1048576,$A16,0)/M$1,"-")</f>
        <v>1319.8531886466446</v>
      </c>
      <c r="N16" s="11">
        <f>IFERROR(VLOOKUP(N$6&amp;$A$1&amp;"_"&amp;$A$2,RESULTMED!$1:$1048576,$A16,0)/N$1,"-")</f>
        <v>1500.789428954808</v>
      </c>
      <c r="O16" s="11">
        <f>IFERROR(VLOOKUP(O$6&amp;$A$1&amp;"_"&amp;$A$2,RESULTMED!$1:$1048576,$A16,0)/O$1,"-")</f>
        <v>1584.5503509441553</v>
      </c>
      <c r="P16" s="11">
        <f>IFERROR(VLOOKUP(P$6&amp;$A$1&amp;"_"&amp;$A$2,RESULTMED!$1:$1048576,$A16,0)/P$1,"-")</f>
        <v>1589.2179087256013</v>
      </c>
    </row>
    <row r="17" spans="1:16" ht="40.5" customHeight="1" x14ac:dyDescent="0.2">
      <c r="A17" s="9">
        <v>27</v>
      </c>
      <c r="D17" s="15" t="s">
        <v>47</v>
      </c>
      <c r="E17" s="11">
        <f>IFERROR(VLOOKUP(E$6&amp;$A$1&amp;"_"&amp;$A$2,RESULTMED!$1:$1048576,$A17,0)/E$1,"-")</f>
        <v>1405.3381619029024</v>
      </c>
      <c r="F17" s="11">
        <f>IFERROR(VLOOKUP(F$6&amp;$A$1&amp;"_"&amp;$A$2,RESULTMED!$1:$1048576,$A17,0)/F$1,"-")</f>
        <v>1116.0597121251833</v>
      </c>
      <c r="G17" s="11">
        <f>IFERROR(VLOOKUP(G$6&amp;$A$1&amp;"_"&amp;$A$2,RESULTMED!$1:$1048576,$A17,0)/G$1,"-")</f>
        <v>1086.0494757055756</v>
      </c>
      <c r="H17" s="11">
        <f>IFERROR(VLOOKUP(H$6&amp;$A$1&amp;"_"&amp;$A$2,RESULTMED!$1:$1048576,$A17,0)/H$1,"-")</f>
        <v>1144.1460093196768</v>
      </c>
      <c r="I17" s="11">
        <f>IFERROR(VLOOKUP(I$6&amp;$A$1&amp;"_"&amp;$A$2,RESULTMED!$1:$1048576,$A17,0)/I$1,"-")</f>
        <v>1147.6558092433102</v>
      </c>
      <c r="J17" s="11">
        <f>IFERROR(VLOOKUP(J$6&amp;$A$1&amp;"_"&amp;$A$2,RESULTMED!$1:$1048576,$A17,0)/J$1,"-")</f>
        <v>1213.1952434275656</v>
      </c>
      <c r="K17" s="11">
        <f>IFERROR(VLOOKUP(K$6&amp;$A$1&amp;"_"&amp;$A$2,RESULTMED!$1:$1048576,$A17,0)/K$1,"-")</f>
        <v>1175.5555795358587</v>
      </c>
      <c r="L17" s="11">
        <f>IFERROR(VLOOKUP(L$6&amp;$A$1&amp;"_"&amp;$A$2,RESULTMED!$1:$1048576,$A17,0)/L$1,"-")</f>
        <v>1273.1754818843356</v>
      </c>
      <c r="M17" s="11">
        <f>IFERROR(VLOOKUP(M$6&amp;$A$1&amp;"_"&amp;$A$2,RESULTMED!$1:$1048576,$A17,0)/M$1,"-")</f>
        <v>1324.5625327192565</v>
      </c>
      <c r="N17" s="11">
        <f>IFERROR(VLOOKUP(N$6&amp;$A$1&amp;"_"&amp;$A$2,RESULTMED!$1:$1048576,$A17,0)/N$1,"-")</f>
        <v>1349.2652528010208</v>
      </c>
      <c r="O17" s="11">
        <f>IFERROR(VLOOKUP(O$6&amp;$A$1&amp;"_"&amp;$A$2,RESULTMED!$1:$1048576,$A17,0)/O$1,"-")</f>
        <v>1388.7502883829677</v>
      </c>
      <c r="P17" s="11">
        <f>IFERROR(VLOOKUP(P$6&amp;$A$1&amp;"_"&amp;$A$2,RESULTMED!$1:$1048576,$A17,0)/P$1,"-")</f>
        <v>1432.8809221050922</v>
      </c>
    </row>
    <row r="18" spans="1:16" ht="40.5" customHeight="1" x14ac:dyDescent="0.2">
      <c r="A18" s="9">
        <v>28</v>
      </c>
      <c r="D18" s="15" t="s">
        <v>48</v>
      </c>
      <c r="E18" s="11">
        <f>IFERROR(VLOOKUP(E$6&amp;$A$1&amp;"_"&amp;$A$2,RESULTMED!$1:$1048576,$A18,0)/E$1,"-")</f>
        <v>2323.6936072342405</v>
      </c>
      <c r="F18" s="11">
        <f>IFERROR(VLOOKUP(F$6&amp;$A$1&amp;"_"&amp;$A$2,RESULTMED!$1:$1048576,$A18,0)/F$1,"-")</f>
        <v>1857.8781495904561</v>
      </c>
      <c r="G18" s="11">
        <f>IFERROR(VLOOKUP(G$6&amp;$A$1&amp;"_"&amp;$A$2,RESULTMED!$1:$1048576,$A18,0)/G$1,"-")</f>
        <v>1945.7540792206098</v>
      </c>
      <c r="H18" s="11">
        <f>IFERROR(VLOOKUP(H$6&amp;$A$1&amp;"_"&amp;$A$2,RESULTMED!$1:$1048576,$A18,0)/H$1,"-")</f>
        <v>1990.8717860553343</v>
      </c>
      <c r="I18" s="11">
        <f>IFERROR(VLOOKUP(I$6&amp;$A$1&amp;"_"&amp;$A$2,RESULTMED!$1:$1048576,$A18,0)/I$1,"-")</f>
        <v>2015.0716054775287</v>
      </c>
      <c r="J18" s="11">
        <f>IFERROR(VLOOKUP(J$6&amp;$A$1&amp;"_"&amp;$A$2,RESULTMED!$1:$1048576,$A18,0)/J$1,"-")</f>
        <v>2053.2709089593927</v>
      </c>
      <c r="K18" s="11">
        <f>IFERROR(VLOOKUP(K$6&amp;$A$1&amp;"_"&amp;$A$2,RESULTMED!$1:$1048576,$A18,0)/K$1,"-")</f>
        <v>2274.001582697465</v>
      </c>
      <c r="L18" s="11">
        <f>IFERROR(VLOOKUP(L$6&amp;$A$1&amp;"_"&amp;$A$2,RESULTMED!$1:$1048576,$A18,0)/L$1,"-")</f>
        <v>2256.7749536957895</v>
      </c>
      <c r="M18" s="11">
        <f>IFERROR(VLOOKUP(M$6&amp;$A$1&amp;"_"&amp;$A$2,RESULTMED!$1:$1048576,$A18,0)/M$1,"-")</f>
        <v>2451.3450420183885</v>
      </c>
      <c r="N18" s="11">
        <f>IFERROR(VLOOKUP(N$6&amp;$A$1&amp;"_"&amp;$A$2,RESULTMED!$1:$1048576,$A18,0)/N$1,"-")</f>
        <v>2465.7880199873584</v>
      </c>
      <c r="O18" s="11">
        <f>IFERROR(VLOOKUP(O$6&amp;$A$1&amp;"_"&amp;$A$2,RESULTMED!$1:$1048576,$A18,0)/O$1,"-")</f>
        <v>2479.7341978399149</v>
      </c>
      <c r="P18" s="11">
        <f>IFERROR(VLOOKUP(P$6&amp;$A$1&amp;"_"&amp;$A$2,RESULTMED!$1:$1048576,$A18,0)/P$1,"-")</f>
        <v>2449.3599506611336</v>
      </c>
    </row>
    <row r="19" spans="1:16" ht="40.5" customHeight="1" x14ac:dyDescent="0.2">
      <c r="A19" s="9">
        <v>29</v>
      </c>
      <c r="D19" s="15" t="s">
        <v>49</v>
      </c>
      <c r="E19" s="11">
        <f>IFERROR(VLOOKUP(E$6&amp;$A$1&amp;"_"&amp;$A$2,RESULTMED!$1:$1048576,$A19,0)/E$1,"-")</f>
        <v>2367.9017644262835</v>
      </c>
      <c r="F19" s="11">
        <f>IFERROR(VLOOKUP(F$6&amp;$A$1&amp;"_"&amp;$A$2,RESULTMED!$1:$1048576,$A19,0)/F$1,"-")</f>
        <v>2019.9620133534359</v>
      </c>
      <c r="G19" s="11">
        <f>IFERROR(VLOOKUP(G$6&amp;$A$1&amp;"_"&amp;$A$2,RESULTMED!$1:$1048576,$A19,0)/G$1,"-")</f>
        <v>2063.3424662035213</v>
      </c>
      <c r="H19" s="11">
        <f>IFERROR(VLOOKUP(H$6&amp;$A$1&amp;"_"&amp;$A$2,RESULTMED!$1:$1048576,$A19,0)/H$1,"-")</f>
        <v>2038.1912657401326</v>
      </c>
      <c r="I19" s="11">
        <f>IFERROR(VLOOKUP(I$6&amp;$A$1&amp;"_"&amp;$A$2,RESULTMED!$1:$1048576,$A19,0)/I$1,"-")</f>
        <v>2090.302458976339</v>
      </c>
      <c r="J19" s="11">
        <f>IFERROR(VLOOKUP(J$6&amp;$A$1&amp;"_"&amp;$A$2,RESULTMED!$1:$1048576,$A19,0)/J$1,"-")</f>
        <v>2254.2599531328574</v>
      </c>
      <c r="K19" s="11">
        <f>IFERROR(VLOOKUP(K$6&amp;$A$1&amp;"_"&amp;$A$2,RESULTMED!$1:$1048576,$A19,0)/K$1,"-")</f>
        <v>2360.2593296456917</v>
      </c>
      <c r="L19" s="11">
        <f>IFERROR(VLOOKUP(L$6&amp;$A$1&amp;"_"&amp;$A$2,RESULTMED!$1:$1048576,$A19,0)/L$1,"-")</f>
        <v>2461.201979253402</v>
      </c>
      <c r="M19" s="11">
        <f>IFERROR(VLOOKUP(M$6&amp;$A$1&amp;"_"&amp;$A$2,RESULTMED!$1:$1048576,$A19,0)/M$1,"-")</f>
        <v>2609.1363600642003</v>
      </c>
      <c r="N19" s="11">
        <f>IFERROR(VLOOKUP(N$6&amp;$A$1&amp;"_"&amp;$A$2,RESULTMED!$1:$1048576,$A19,0)/N$1,"-")</f>
        <v>2696.0377928569528</v>
      </c>
      <c r="O19" s="11">
        <f>IFERROR(VLOOKUP(O$6&amp;$A$1&amp;"_"&amp;$A$2,RESULTMED!$1:$1048576,$A19,0)/O$1,"-")</f>
        <v>2766.0356155026379</v>
      </c>
      <c r="P19" s="11">
        <f>IFERROR(VLOOKUP(P$6&amp;$A$1&amp;"_"&amp;$A$2,RESULTMED!$1:$1048576,$A19,0)/P$1,"-")</f>
        <v>2694.0682115463728</v>
      </c>
    </row>
    <row r="20" spans="1:16" ht="28.5" customHeight="1" x14ac:dyDescent="0.2">
      <c r="A20" s="9">
        <v>30</v>
      </c>
      <c r="D20" s="15" t="s">
        <v>50</v>
      </c>
      <c r="E20" s="11">
        <f>IFERROR(VLOOKUP(E$6&amp;$A$1&amp;"_"&amp;$A$2,RESULTMED!$1:$1048576,$A20,0)/E$1,"-")</f>
        <v>579.89357768883178</v>
      </c>
      <c r="F20" s="11">
        <f>IFERROR(VLOOKUP(F$6&amp;$A$1&amp;"_"&amp;$A$2,RESULTMED!$1:$1048576,$A20,0)/F$1,"-")</f>
        <v>518.80288602428061</v>
      </c>
      <c r="G20" s="11">
        <f>IFERROR(VLOOKUP(G$6&amp;$A$1&amp;"_"&amp;$A$2,RESULTMED!$1:$1048576,$A20,0)/G$1,"-")</f>
        <v>503.58956185277532</v>
      </c>
      <c r="H20" s="11">
        <f>IFERROR(VLOOKUP(H$6&amp;$A$1&amp;"_"&amp;$A$2,RESULTMED!$1:$1048576,$A20,0)/H$1,"-")</f>
        <v>519.79119657140848</v>
      </c>
      <c r="I20" s="11">
        <f>IFERROR(VLOOKUP(I$6&amp;$A$1&amp;"_"&amp;$A$2,RESULTMED!$1:$1048576,$A20,0)/I$1,"-")</f>
        <v>560.86940407870816</v>
      </c>
      <c r="J20" s="11">
        <f>IFERROR(VLOOKUP(J$6&amp;$A$1&amp;"_"&amp;$A$2,RESULTMED!$1:$1048576,$A20,0)/J$1,"-")</f>
        <v>592.86903874328755</v>
      </c>
      <c r="K20" s="11">
        <f>IFERROR(VLOOKUP(K$6&amp;$A$1&amp;"_"&amp;$A$2,RESULTMED!$1:$1048576,$A20,0)/K$1,"-")</f>
        <v>610.48640132893149</v>
      </c>
      <c r="L20" s="11">
        <f>IFERROR(VLOOKUP(L$6&amp;$A$1&amp;"_"&amp;$A$2,RESULTMED!$1:$1048576,$A20,0)/L$1,"-")</f>
        <v>643.72936105570182</v>
      </c>
      <c r="M20" s="11">
        <f>IFERROR(VLOOKUP(M$6&amp;$A$1&amp;"_"&amp;$A$2,RESULTMED!$1:$1048576,$A20,0)/M$1,"-")</f>
        <v>678.18369201752807</v>
      </c>
      <c r="N20" s="11">
        <f>IFERROR(VLOOKUP(N$6&amp;$A$1&amp;"_"&amp;$A$2,RESULTMED!$1:$1048576,$A20,0)/N$1,"-")</f>
        <v>692.72984997449907</v>
      </c>
      <c r="O20" s="11">
        <f>IFERROR(VLOOKUP(O$6&amp;$A$1&amp;"_"&amp;$A$2,RESULTMED!$1:$1048576,$A20,0)/O$1,"-")</f>
        <v>757.98910964954314</v>
      </c>
      <c r="P20" s="11">
        <f>IFERROR(VLOOKUP(P$6&amp;$A$1&amp;"_"&amp;$A$2,RESULTMED!$1:$1048576,$A20,0)/P$1,"-")</f>
        <v>778.29668177347764</v>
      </c>
    </row>
    <row r="21" spans="1:16" ht="28.5" customHeight="1" x14ac:dyDescent="0.2">
      <c r="A21" s="9">
        <v>31</v>
      </c>
      <c r="D21" s="15" t="s">
        <v>51</v>
      </c>
      <c r="E21" s="11">
        <f>IFERROR(VLOOKUP(E$6&amp;$A$1&amp;"_"&amp;$A$2,RESULTMED!$1:$1048576,$A21,0)/E$1,"-")</f>
        <v>1686.4267092785242</v>
      </c>
      <c r="F21" s="11">
        <f>IFERROR(VLOOKUP(F$6&amp;$A$1&amp;"_"&amp;$A$2,RESULTMED!$1:$1048576,$A21,0)/F$1,"-")</f>
        <v>1321.365139014431</v>
      </c>
      <c r="G21" s="11">
        <f>IFERROR(VLOOKUP(G$6&amp;$A$1&amp;"_"&amp;$A$2,RESULTMED!$1:$1048576,$A21,0)/G$1,"-")</f>
        <v>1279.2522972310469</v>
      </c>
      <c r="H21" s="11">
        <f>IFERROR(VLOOKUP(H$6&amp;$A$1&amp;"_"&amp;$A$2,RESULTMED!$1:$1048576,$A21,0)/H$1,"-")</f>
        <v>1313.2901665725738</v>
      </c>
      <c r="I21" s="11">
        <f>IFERROR(VLOOKUP(I$6&amp;$A$1&amp;"_"&amp;$A$2,RESULTMED!$1:$1048576,$A21,0)/I$1,"-")</f>
        <v>1389.9669267536467</v>
      </c>
      <c r="J21" s="11">
        <f>IFERROR(VLOOKUP(J$6&amp;$A$1&amp;"_"&amp;$A$2,RESULTMED!$1:$1048576,$A21,0)/J$1,"-")</f>
        <v>1399.314318004908</v>
      </c>
      <c r="K21" s="11">
        <f>IFERROR(VLOOKUP(K$6&amp;$A$1&amp;"_"&amp;$A$2,RESULTMED!$1:$1048576,$A21,0)/K$1,"-")</f>
        <v>1432.5346647861022</v>
      </c>
      <c r="L21" s="11">
        <f>IFERROR(VLOOKUP(L$6&amp;$A$1&amp;"_"&amp;$A$2,RESULTMED!$1:$1048576,$A21,0)/L$1,"-")</f>
        <v>1443.6853376591564</v>
      </c>
      <c r="M21" s="11">
        <f>IFERROR(VLOOKUP(M$6&amp;$A$1&amp;"_"&amp;$A$2,RESULTMED!$1:$1048576,$A21,0)/M$1,"-")</f>
        <v>1577.8946340047739</v>
      </c>
      <c r="N21" s="11">
        <f>IFERROR(VLOOKUP(N$6&amp;$A$1&amp;"_"&amp;$A$2,RESULTMED!$1:$1048576,$A21,0)/N$1,"-")</f>
        <v>1671.8041320115321</v>
      </c>
      <c r="O21" s="11">
        <f>IFERROR(VLOOKUP(O$6&amp;$A$1&amp;"_"&amp;$A$2,RESULTMED!$1:$1048576,$A21,0)/O$1,"-")</f>
        <v>1690.0722692135114</v>
      </c>
      <c r="P21" s="11">
        <f>IFERROR(VLOOKUP(P$6&amp;$A$1&amp;"_"&amp;$A$2,RESULTMED!$1:$1048576,$A21,0)/P$1,"-")</f>
        <v>1651.441701846805</v>
      </c>
    </row>
    <row r="22" spans="1:16" ht="28.5" customHeight="1" thickBot="1" x14ac:dyDescent="0.25">
      <c r="A22" s="9">
        <v>32</v>
      </c>
      <c r="C22" s="5"/>
      <c r="D22" s="5" t="s">
        <v>52</v>
      </c>
      <c r="E22" s="12">
        <f>IFERROR(VLOOKUP(E$6&amp;$A$1&amp;"_"&amp;$A$2,RESULTMED!$1:$1048576,$A22,0)/E$1,"-")</f>
        <v>1749.1810907930076</v>
      </c>
      <c r="F22" s="12">
        <f>IFERROR(VLOOKUP(F$6&amp;$A$1&amp;"_"&amp;$A$2,RESULTMED!$1:$1048576,$A22,0)/F$1,"-")</f>
        <v>1099.4928181339862</v>
      </c>
      <c r="G22" s="12">
        <f>IFERROR(VLOOKUP(G$6&amp;$A$1&amp;"_"&amp;$A$2,RESULTMED!$1:$1048576,$A22,0)/G$1,"-")</f>
        <v>1056.1748238918231</v>
      </c>
      <c r="H22" s="12">
        <f>IFERROR(VLOOKUP(H$6&amp;$A$1&amp;"_"&amp;$A$2,RESULTMED!$1:$1048576,$A22,0)/H$1,"-")</f>
        <v>992.54115718909213</v>
      </c>
      <c r="I22" s="12">
        <f>IFERROR(VLOOKUP(I$6&amp;$A$1&amp;"_"&amp;$A$2,RESULTMED!$1:$1048576,$A22,0)/I$1,"-")</f>
        <v>1053.1702091991053</v>
      </c>
      <c r="J22" s="12">
        <f>IFERROR(VLOOKUP(J$6&amp;$A$1&amp;"_"&amp;$A$2,RESULTMED!$1:$1048576,$A22,0)/J$1,"-")</f>
        <v>1133.997869803711</v>
      </c>
      <c r="K22" s="12">
        <f>IFERROR(VLOOKUP(K$6&amp;$A$1&amp;"_"&amp;$A$2,RESULTMED!$1:$1048576,$A22,0)/K$1,"-")</f>
        <v>1223.1382309475616</v>
      </c>
      <c r="L22" s="12">
        <f>IFERROR(VLOOKUP(L$6&amp;$A$1&amp;"_"&amp;$A$2,RESULTMED!$1:$1048576,$A22,0)/L$1,"-")</f>
        <v>1121.4608418700423</v>
      </c>
      <c r="M22" s="12">
        <f>IFERROR(VLOOKUP(M$6&amp;$A$1&amp;"_"&amp;$A$2,RESULTMED!$1:$1048576,$A22,0)/M$1,"-")</f>
        <v>1211.2351296803654</v>
      </c>
      <c r="N22" s="12">
        <f>IFERROR(VLOOKUP(N$6&amp;$A$1&amp;"_"&amp;$A$2,RESULTMED!$1:$1048576,$A22,0)/N$1,"-")</f>
        <v>1306.0187207254057</v>
      </c>
      <c r="O22" s="12">
        <f>IFERROR(VLOOKUP(O$6&amp;$A$1&amp;"_"&amp;$A$2,RESULTMED!$1:$1048576,$A22,0)/O$1,"-")</f>
        <v>1409.6676961913709</v>
      </c>
      <c r="P22" s="12">
        <f>IFERROR(VLOOKUP(P$6&amp;$A$1&amp;"_"&amp;$A$2,RESULTMED!$1:$1048576,$A22,0)/P$1,"-")</f>
        <v>1510.941681551612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>
        <v>0.49305313181169647</v>
      </c>
      <c r="F1" s="10">
        <v>0.59184204271154239</v>
      </c>
      <c r="G1" s="10">
        <v>0.62309209305644819</v>
      </c>
      <c r="H1" s="10">
        <v>0.66422977911290937</v>
      </c>
      <c r="I1" s="10">
        <v>0.6826403160700506</v>
      </c>
      <c r="J1" s="10">
        <v>0.70838256554615264</v>
      </c>
      <c r="K1" s="10">
        <v>0.75767752502409669</v>
      </c>
      <c r="L1" s="10">
        <v>0.79701662753288993</v>
      </c>
      <c r="M1" s="10">
        <v>0.83712991661176306</v>
      </c>
      <c r="N1" s="10">
        <v>0.89255036039790692</v>
      </c>
      <c r="O1" s="10">
        <v>0.93614060703256841</v>
      </c>
      <c r="P1" s="10">
        <v>1</v>
      </c>
    </row>
    <row r="2" spans="1:16" s="9" customFormat="1" x14ac:dyDescent="0.2">
      <c r="A2" s="9">
        <v>35</v>
      </c>
      <c r="B2" s="9" t="str">
        <f>VLOOKUP($A$2,Plan3!$B:$C,2,0)</f>
        <v>São Paulo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"Remuneracão média do trabalho dos ocupados por posição na ocupação e setor de atividades: "&amp;$B$2&amp;", 2002 a 2013"</f>
        <v>Remuneracão média do trabalho dos ocupados por posição na ocupação e setor de atividades: São Paulo,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19</v>
      </c>
      <c r="C8" s="16"/>
      <c r="D8" s="2" t="s">
        <v>56</v>
      </c>
      <c r="E8" s="11">
        <f>IFERROR(VLOOKUP(E$6&amp;$A$1&amp;"_"&amp;$A$2,RESULTMED!$1:$1048576,$A8,0)/E$1,"-")</f>
        <v>2606.7868441634441</v>
      </c>
      <c r="F8" s="11">
        <f>IFERROR(VLOOKUP(F$6&amp;$A$1&amp;"_"&amp;$A$2,RESULTMED!$1:$1048576,$A8,0)/F$1,"-")</f>
        <v>2360.0871671737614</v>
      </c>
      <c r="G8" s="11">
        <f>IFERROR(VLOOKUP(G$6&amp;$A$1&amp;"_"&amp;$A$2,RESULTMED!$1:$1048576,$A8,0)/G$1,"-")</f>
        <v>2261.7404027836415</v>
      </c>
      <c r="H8" s="11">
        <f>IFERROR(VLOOKUP(H$6&amp;$A$1&amp;"_"&amp;$A$2,RESULTMED!$1:$1048576,$A8,0)/H$1,"-")</f>
        <v>2401.8414618596903</v>
      </c>
      <c r="I8" s="11">
        <f>IFERROR(VLOOKUP(I$6&amp;$A$1&amp;"_"&amp;$A$2,RESULTMED!$1:$1048576,$A8,0)/I$1,"-")</f>
        <v>2575.3934495525132</v>
      </c>
      <c r="J8" s="11">
        <f>IFERROR(VLOOKUP(J$6&amp;$A$1&amp;"_"&amp;$A$2,RESULTMED!$1:$1048576,$A8,0)/J$1,"-")</f>
        <v>2597.5784934534399</v>
      </c>
      <c r="K8" s="11">
        <f>IFERROR(VLOOKUP(K$6&amp;$A$1&amp;"_"&amp;$A$2,RESULTMED!$1:$1048576,$A8,0)/K$1,"-")</f>
        <v>2649.8576581128009</v>
      </c>
      <c r="L8" s="11">
        <f>IFERROR(VLOOKUP(L$6&amp;$A$1&amp;"_"&amp;$A$2,RESULTMED!$1:$1048576,$A8,0)/L$1,"-")</f>
        <v>2728.3448399969575</v>
      </c>
      <c r="M8" s="11">
        <f>IFERROR(VLOOKUP(M$6&amp;$A$1&amp;"_"&amp;$A$2,RESULTMED!$1:$1048576,$A8,0)/M$1,"-")</f>
        <v>2705.6725398879389</v>
      </c>
      <c r="N8" s="11">
        <f>IFERROR(VLOOKUP(N$6&amp;$A$1&amp;"_"&amp;$A$2,RESULTMED!$1:$1048576,$A8,0)/N$1,"-")</f>
        <v>2673.0127917158825</v>
      </c>
      <c r="O8" s="11">
        <f>IFERROR(VLOOKUP(O$6&amp;$A$1&amp;"_"&amp;$A$2,RESULTMED!$1:$1048576,$A8,0)/O$1,"-")</f>
        <v>2858.4367048593267</v>
      </c>
      <c r="P8" s="11">
        <f>IFERROR(VLOOKUP(P$6&amp;$A$1&amp;"_"&amp;$A$2,RESULTMED!$1:$1048576,$A8,0)/P$1,"-")</f>
        <v>2940.8594479776862</v>
      </c>
    </row>
    <row r="9" spans="1:16" ht="28.5" customHeight="1" x14ac:dyDescent="0.2">
      <c r="A9" s="9">
        <v>20</v>
      </c>
      <c r="C9" s="16"/>
      <c r="D9" s="2" t="s">
        <v>53</v>
      </c>
      <c r="E9" s="11">
        <f>IFERROR(VLOOKUP(E$6&amp;$A$1&amp;"_"&amp;$A$2,RESULTMED!$1:$1048576,$A9,0)/E$1,"-")</f>
        <v>1918.658979490036</v>
      </c>
      <c r="F9" s="11">
        <f>IFERROR(VLOOKUP(F$6&amp;$A$1&amp;"_"&amp;$A$2,RESULTMED!$1:$1048576,$A9,0)/F$1,"-")</f>
        <v>1712.8605549380397</v>
      </c>
      <c r="G9" s="11">
        <f>IFERROR(VLOOKUP(G$6&amp;$A$1&amp;"_"&amp;$A$2,RESULTMED!$1:$1048576,$A9,0)/G$1,"-")</f>
        <v>1707.1956512056463</v>
      </c>
      <c r="H9" s="11">
        <f>IFERROR(VLOOKUP(H$6&amp;$A$1&amp;"_"&amp;$A$2,RESULTMED!$1:$1048576,$A9,0)/H$1,"-")</f>
        <v>1674.4084660354449</v>
      </c>
      <c r="I9" s="11">
        <f>IFERROR(VLOOKUP(I$6&amp;$A$1&amp;"_"&amp;$A$2,RESULTMED!$1:$1048576,$A9,0)/I$1,"-")</f>
        <v>1726.252540752819</v>
      </c>
      <c r="J9" s="11">
        <f>IFERROR(VLOOKUP(J$6&amp;$A$1&amp;"_"&amp;$A$2,RESULTMED!$1:$1048576,$A9,0)/J$1,"-")</f>
        <v>1728.0690401346578</v>
      </c>
      <c r="K9" s="11">
        <f>IFERROR(VLOOKUP(K$6&amp;$A$1&amp;"_"&amp;$A$2,RESULTMED!$1:$1048576,$A9,0)/K$1,"-")</f>
        <v>1742.9515112949575</v>
      </c>
      <c r="L9" s="11">
        <f>IFERROR(VLOOKUP(L$6&amp;$A$1&amp;"_"&amp;$A$2,RESULTMED!$1:$1048576,$A9,0)/L$1,"-")</f>
        <v>1772.0408867256015</v>
      </c>
      <c r="M9" s="11">
        <f>IFERROR(VLOOKUP(M$6&amp;$A$1&amp;"_"&amp;$A$2,RESULTMED!$1:$1048576,$A9,0)/M$1,"-")</f>
        <v>1769.0698030428589</v>
      </c>
      <c r="N9" s="11">
        <f>IFERROR(VLOOKUP(N$6&amp;$A$1&amp;"_"&amp;$A$2,RESULTMED!$1:$1048576,$A9,0)/N$1,"-")</f>
        <v>1792.0433550637974</v>
      </c>
      <c r="O9" s="11">
        <f>IFERROR(VLOOKUP(O$6&amp;$A$1&amp;"_"&amp;$A$2,RESULTMED!$1:$1048576,$A9,0)/O$1,"-")</f>
        <v>1849.7487399780423</v>
      </c>
      <c r="P9" s="11">
        <f>IFERROR(VLOOKUP(P$6&amp;$A$1&amp;"_"&amp;$A$2,RESULTMED!$1:$1048576,$A9,0)/P$1,"-")</f>
        <v>1833.2140517981707</v>
      </c>
    </row>
    <row r="10" spans="1:16" ht="28.5" customHeight="1" x14ac:dyDescent="0.2">
      <c r="A10" s="9">
        <v>21</v>
      </c>
      <c r="C10" s="16"/>
      <c r="D10" s="2" t="s">
        <v>54</v>
      </c>
      <c r="E10" s="11">
        <f>IFERROR(VLOOKUP(E$6&amp;$A$1&amp;"_"&amp;$A$2,RESULTMED!$1:$1048576,$A10,0)/E$1,"-")</f>
        <v>1136.670994609779</v>
      </c>
      <c r="F10" s="11">
        <f>IFERROR(VLOOKUP(F$6&amp;$A$1&amp;"_"&amp;$A$2,RESULTMED!$1:$1048576,$A10,0)/F$1,"-")</f>
        <v>977.49162752163897</v>
      </c>
      <c r="G10" s="11">
        <f>IFERROR(VLOOKUP(G$6&amp;$A$1&amp;"_"&amp;$A$2,RESULTMED!$1:$1048576,$A10,0)/G$1,"-")</f>
        <v>958.45701862964938</v>
      </c>
      <c r="H10" s="11">
        <f>IFERROR(VLOOKUP(H$6&amp;$A$1&amp;"_"&amp;$A$2,RESULTMED!$1:$1048576,$A10,0)/H$1,"-")</f>
        <v>983.15932587833106</v>
      </c>
      <c r="I10" s="11">
        <f>IFERROR(VLOOKUP(I$6&amp;$A$1&amp;"_"&amp;$A$2,RESULTMED!$1:$1048576,$A10,0)/I$1,"-")</f>
        <v>1013.4330016896866</v>
      </c>
      <c r="J10" s="11">
        <f>IFERROR(VLOOKUP(J$6&amp;$A$1&amp;"_"&amp;$A$2,RESULTMED!$1:$1048576,$A10,0)/J$1,"-")</f>
        <v>1071.1737137051114</v>
      </c>
      <c r="K10" s="11">
        <f>IFERROR(VLOOKUP(K$6&amp;$A$1&amp;"_"&amp;$A$2,RESULTMED!$1:$1048576,$A10,0)/K$1,"-")</f>
        <v>1057.278969444679</v>
      </c>
      <c r="L10" s="11">
        <f>IFERROR(VLOOKUP(L$6&amp;$A$1&amp;"_"&amp;$A$2,RESULTMED!$1:$1048576,$A10,0)/L$1,"-")</f>
        <v>1114.4635182248935</v>
      </c>
      <c r="M10" s="11">
        <f>IFERROR(VLOOKUP(M$6&amp;$A$1&amp;"_"&amp;$A$2,RESULTMED!$1:$1048576,$A10,0)/M$1,"-")</f>
        <v>1234.8655922658338</v>
      </c>
      <c r="N10" s="11">
        <f>IFERROR(VLOOKUP(N$6&amp;$A$1&amp;"_"&amp;$A$2,RESULTMED!$1:$1048576,$A10,0)/N$1,"-")</f>
        <v>1314.3535970430175</v>
      </c>
      <c r="O10" s="11">
        <f>IFERROR(VLOOKUP(O$6&amp;$A$1&amp;"_"&amp;$A$2,RESULTMED!$1:$1048576,$A10,0)/O$1,"-")</f>
        <v>1327.8369587742438</v>
      </c>
      <c r="P10" s="11">
        <f>IFERROR(VLOOKUP(P$6&amp;$A$1&amp;"_"&amp;$A$2,RESULTMED!$1:$1048576,$A10,0)/P$1,"-")</f>
        <v>1346.8043752548235</v>
      </c>
    </row>
    <row r="11" spans="1:16" ht="28.5" customHeight="1" x14ac:dyDescent="0.2">
      <c r="A11" s="9">
        <v>22</v>
      </c>
      <c r="C11" s="16"/>
      <c r="D11" s="2" t="s">
        <v>42</v>
      </c>
      <c r="E11" s="11">
        <f>IFERROR(VLOOKUP(E$6&amp;$A$1&amp;"_"&amp;$A$2,RESULTMED!$1:$1048576,$A11,0)/E$1,"-")</f>
        <v>1834.7965558175513</v>
      </c>
      <c r="F11" s="11">
        <f>IFERROR(VLOOKUP(F$6&amp;$A$1&amp;"_"&amp;$A$2,RESULTMED!$1:$1048576,$A11,0)/F$1,"-")</f>
        <v>1407.8077856112398</v>
      </c>
      <c r="G11" s="11">
        <f>IFERROR(VLOOKUP(G$6&amp;$A$1&amp;"_"&amp;$A$2,RESULTMED!$1:$1048576,$A11,0)/G$1,"-")</f>
        <v>1385.7540008895087</v>
      </c>
      <c r="H11" s="11">
        <f>IFERROR(VLOOKUP(H$6&amp;$A$1&amp;"_"&amp;$A$2,RESULTMED!$1:$1048576,$A11,0)/H$1,"-")</f>
        <v>1377.5563431090684</v>
      </c>
      <c r="I11" s="11">
        <f>IFERROR(VLOOKUP(I$6&amp;$A$1&amp;"_"&amp;$A$2,RESULTMED!$1:$1048576,$A11,0)/I$1,"-")</f>
        <v>1459.0013445417499</v>
      </c>
      <c r="J11" s="11">
        <f>IFERROR(VLOOKUP(J$6&amp;$A$1&amp;"_"&amp;$A$2,RESULTMED!$1:$1048576,$A11,0)/J$1,"-")</f>
        <v>1533.1139435302778</v>
      </c>
      <c r="K11" s="11">
        <f>IFERROR(VLOOKUP(K$6&amp;$A$1&amp;"_"&amp;$A$2,RESULTMED!$1:$1048576,$A11,0)/K$1,"-")</f>
        <v>1576.2315086055858</v>
      </c>
      <c r="L11" s="11">
        <f>IFERROR(VLOOKUP(L$6&amp;$A$1&amp;"_"&amp;$A$2,RESULTMED!$1:$1048576,$A11,0)/L$1,"-")</f>
        <v>1689.0582241727993</v>
      </c>
      <c r="M11" s="11">
        <f>IFERROR(VLOOKUP(M$6&amp;$A$1&amp;"_"&amp;$A$2,RESULTMED!$1:$1048576,$A11,0)/M$1,"-")</f>
        <v>1699.0010201532973</v>
      </c>
      <c r="N11" s="11">
        <f>IFERROR(VLOOKUP(N$6&amp;$A$1&amp;"_"&amp;$A$2,RESULTMED!$1:$1048576,$A11,0)/N$1,"-")</f>
        <v>1717.1463712294155</v>
      </c>
      <c r="O11" s="11">
        <f>IFERROR(VLOOKUP(O$6&amp;$A$1&amp;"_"&amp;$A$2,RESULTMED!$1:$1048576,$A11,0)/O$1,"-")</f>
        <v>1896.4315115717698</v>
      </c>
      <c r="P11" s="11">
        <f>IFERROR(VLOOKUP(P$6&amp;$A$1&amp;"_"&amp;$A$2,RESULTMED!$1:$1048576,$A11,0)/P$1,"-")</f>
        <v>1871.694623113068</v>
      </c>
    </row>
    <row r="12" spans="1:16" ht="28.5" customHeight="1" x14ac:dyDescent="0.2">
      <c r="A12" s="9">
        <v>23</v>
      </c>
      <c r="C12" s="16"/>
      <c r="D12" s="2" t="s">
        <v>43</v>
      </c>
      <c r="E12" s="11">
        <f>IFERROR(VLOOKUP(E$6&amp;$A$1&amp;"_"&amp;$A$2,RESULTMED!$1:$1048576,$A12,0)/E$1,"-")</f>
        <v>6349.4162350111965</v>
      </c>
      <c r="F12" s="11">
        <f>IFERROR(VLOOKUP(F$6&amp;$A$1&amp;"_"&amp;$A$2,RESULTMED!$1:$1048576,$A12,0)/F$1,"-")</f>
        <v>4620.4468247505447</v>
      </c>
      <c r="G12" s="11">
        <f>IFERROR(VLOOKUP(G$6&amp;$A$1&amp;"_"&amp;$A$2,RESULTMED!$1:$1048576,$A12,0)/G$1,"-")</f>
        <v>4630.4548305925518</v>
      </c>
      <c r="H12" s="11">
        <f>IFERROR(VLOOKUP(H$6&amp;$A$1&amp;"_"&amp;$A$2,RESULTMED!$1:$1048576,$A12,0)/H$1,"-")</f>
        <v>4736.0129658392434</v>
      </c>
      <c r="I12" s="11">
        <f>IFERROR(VLOOKUP(I$6&amp;$A$1&amp;"_"&amp;$A$2,RESULTMED!$1:$1048576,$A12,0)/I$1,"-")</f>
        <v>4896.0688582691791</v>
      </c>
      <c r="J12" s="11">
        <f>IFERROR(VLOOKUP(J$6&amp;$A$1&amp;"_"&amp;$A$2,RESULTMED!$1:$1048576,$A12,0)/J$1,"-")</f>
        <v>5118.4233163859353</v>
      </c>
      <c r="K12" s="11">
        <f>IFERROR(VLOOKUP(K$6&amp;$A$1&amp;"_"&amp;$A$2,RESULTMED!$1:$1048576,$A12,0)/K$1,"-")</f>
        <v>5269.2338747490285</v>
      </c>
      <c r="L12" s="11">
        <f>IFERROR(VLOOKUP(L$6&amp;$A$1&amp;"_"&amp;$A$2,RESULTMED!$1:$1048576,$A12,0)/L$1,"-")</f>
        <v>5296.8734047135713</v>
      </c>
      <c r="M12" s="11">
        <f>IFERROR(VLOOKUP(M$6&amp;$A$1&amp;"_"&amp;$A$2,RESULTMED!$1:$1048576,$A12,0)/M$1,"-")</f>
        <v>5079.6991340581535</v>
      </c>
      <c r="N12" s="11">
        <f>IFERROR(VLOOKUP(N$6&amp;$A$1&amp;"_"&amp;$A$2,RESULTMED!$1:$1048576,$A12,0)/N$1,"-")</f>
        <v>5083.8137944064811</v>
      </c>
      <c r="O12" s="11">
        <f>IFERROR(VLOOKUP(O$6&amp;$A$1&amp;"_"&amp;$A$2,RESULTMED!$1:$1048576,$A12,0)/O$1,"-")</f>
        <v>5233.4201099269985</v>
      </c>
      <c r="P12" s="11">
        <f>IFERROR(VLOOKUP(P$6&amp;$A$1&amp;"_"&amp;$A$2,RESULTMED!$1:$1048576,$A12,0)/P$1,"-")</f>
        <v>4866.4074592910565</v>
      </c>
    </row>
    <row r="13" spans="1:16" ht="28.5" customHeight="1" x14ac:dyDescent="0.2">
      <c r="A13" s="9">
        <v>24</v>
      </c>
      <c r="C13" s="16"/>
      <c r="D13" s="15" t="s">
        <v>44</v>
      </c>
      <c r="E13" s="11">
        <f>IFERROR(VLOOKUP(E$6&amp;$A$1&amp;"_"&amp;$A$2,RESULTMED!$1:$1048576,$A13,0)/E$1,"-")</f>
        <v>0</v>
      </c>
      <c r="F13" s="11">
        <f>IFERROR(VLOOKUP(F$6&amp;$A$1&amp;"_"&amp;$A$2,RESULTMED!$1:$1048576,$A13,0)/F$1,"-")</f>
        <v>0</v>
      </c>
      <c r="G13" s="11">
        <f>IFERROR(VLOOKUP(G$6&amp;$A$1&amp;"_"&amp;$A$2,RESULTMED!$1:$1048576,$A13,0)/G$1,"-")</f>
        <v>0</v>
      </c>
      <c r="H13" s="11">
        <f>IFERROR(VLOOKUP(H$6&amp;$A$1&amp;"_"&amp;$A$2,RESULTMED!$1:$1048576,$A13,0)/H$1,"-")</f>
        <v>0</v>
      </c>
      <c r="I13" s="11">
        <f>IFERROR(VLOOKUP(I$6&amp;$A$1&amp;"_"&amp;$A$2,RESULTMED!$1:$1048576,$A13,0)/I$1,"-")</f>
        <v>0</v>
      </c>
      <c r="J13" s="11">
        <f>IFERROR(VLOOKUP(J$6&amp;$A$1&amp;"_"&amp;$A$2,RESULTMED!$1:$1048576,$A13,0)/J$1,"-")</f>
        <v>0</v>
      </c>
      <c r="K13" s="11">
        <f>IFERROR(VLOOKUP(K$6&amp;$A$1&amp;"_"&amp;$A$2,RESULTMED!$1:$1048576,$A13,0)/K$1,"-")</f>
        <v>0</v>
      </c>
      <c r="L13" s="11">
        <f>IFERROR(VLOOKUP(L$6&amp;$A$1&amp;"_"&amp;$A$2,RESULTMED!$1:$1048576,$A13,0)/L$1,"-")</f>
        <v>0</v>
      </c>
      <c r="M13" s="11">
        <f>IFERROR(VLOOKUP(M$6&amp;$A$1&amp;"_"&amp;$A$2,RESULTMED!$1:$1048576,$A13,0)/M$1,"-")</f>
        <v>0</v>
      </c>
      <c r="N13" s="11">
        <f>IFERROR(VLOOKUP(N$6&amp;$A$1&amp;"_"&amp;$A$2,RESULTMED!$1:$1048576,$A13,0)/N$1,"-")</f>
        <v>0</v>
      </c>
      <c r="O13" s="11">
        <f>IFERROR(VLOOKUP(O$6&amp;$A$1&amp;"_"&amp;$A$2,RESULTMED!$1:$1048576,$A13,0)/O$1,"-")</f>
        <v>0</v>
      </c>
      <c r="P13" s="11">
        <f>IFERROR(VLOOKUP(P$6&amp;$A$1&amp;"_"&amp;$A$2,RESULTMED!$1:$1048576,$A13,0)/P$1,"-")</f>
        <v>0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25</v>
      </c>
      <c r="D15" s="15" t="s">
        <v>45</v>
      </c>
      <c r="E15" s="11">
        <f>IFERROR(VLOOKUP(E$6&amp;$A$1&amp;"_"&amp;$A$2,RESULTMED!$1:$1048576,$A15,0)/E$1,"-")</f>
        <v>1979.0690813645094</v>
      </c>
      <c r="F15" s="11">
        <f>IFERROR(VLOOKUP(F$6&amp;$A$1&amp;"_"&amp;$A$2,RESULTMED!$1:$1048576,$A15,0)/F$1,"-")</f>
        <v>1721.3703799950729</v>
      </c>
      <c r="G15" s="11">
        <f>IFERROR(VLOOKUP(G$6&amp;$A$1&amp;"_"&amp;$A$2,RESULTMED!$1:$1048576,$A15,0)/G$1,"-")</f>
        <v>1716.8064554986736</v>
      </c>
      <c r="H15" s="11">
        <f>IFERROR(VLOOKUP(H$6&amp;$A$1&amp;"_"&amp;$A$2,RESULTMED!$1:$1048576,$A15,0)/H$1,"-")</f>
        <v>1735.7705503552361</v>
      </c>
      <c r="I15" s="11">
        <f>IFERROR(VLOOKUP(I$6&amp;$A$1&amp;"_"&amp;$A$2,RESULTMED!$1:$1048576,$A15,0)/I$1,"-")</f>
        <v>1823.7026781800009</v>
      </c>
      <c r="J15" s="11">
        <f>IFERROR(VLOOKUP(J$6&amp;$A$1&amp;"_"&amp;$A$2,RESULTMED!$1:$1048576,$A15,0)/J$1,"-")</f>
        <v>1889.93944281514</v>
      </c>
      <c r="K15" s="11">
        <f>IFERROR(VLOOKUP(K$6&amp;$A$1&amp;"_"&amp;$A$2,RESULTMED!$1:$1048576,$A15,0)/K$1,"-")</f>
        <v>1865.2581887356125</v>
      </c>
      <c r="L15" s="11">
        <f>IFERROR(VLOOKUP(L$6&amp;$A$1&amp;"_"&amp;$A$2,RESULTMED!$1:$1048576,$A15,0)/L$1,"-")</f>
        <v>1862.4187152184904</v>
      </c>
      <c r="M15" s="11">
        <f>IFERROR(VLOOKUP(M$6&amp;$A$1&amp;"_"&amp;$A$2,RESULTMED!$1:$1048576,$A15,0)/M$1,"-")</f>
        <v>1895.2460536501662</v>
      </c>
      <c r="N15" s="11">
        <f>IFERROR(VLOOKUP(N$6&amp;$A$1&amp;"_"&amp;$A$2,RESULTMED!$1:$1048576,$A15,0)/N$1,"-")</f>
        <v>1976.4834886580791</v>
      </c>
      <c r="O15" s="11">
        <f>IFERROR(VLOOKUP(O$6&amp;$A$1&amp;"_"&amp;$A$2,RESULTMED!$1:$1048576,$A15,0)/O$1,"-")</f>
        <v>2028.801677156207</v>
      </c>
      <c r="P15" s="11">
        <f>IFERROR(VLOOKUP(P$6&amp;$A$1&amp;"_"&amp;$A$2,RESULTMED!$1:$1048576,$A15,0)/P$1,"-")</f>
        <v>2016.1605700212081</v>
      </c>
    </row>
    <row r="16" spans="1:16" ht="28.5" customHeight="1" x14ac:dyDescent="0.2">
      <c r="A16" s="9">
        <v>26</v>
      </c>
      <c r="D16" s="15" t="s">
        <v>46</v>
      </c>
      <c r="E16" s="11">
        <f>IFERROR(VLOOKUP(E$6&amp;$A$1&amp;"_"&amp;$A$2,RESULTMED!$1:$1048576,$A16,0)/E$1,"-")</f>
        <v>1682.48252053327</v>
      </c>
      <c r="F16" s="11">
        <f>IFERROR(VLOOKUP(F$6&amp;$A$1&amp;"_"&amp;$A$2,RESULTMED!$1:$1048576,$A16,0)/F$1,"-")</f>
        <v>1296.1087087400165</v>
      </c>
      <c r="G16" s="11">
        <f>IFERROR(VLOOKUP(G$6&amp;$A$1&amp;"_"&amp;$A$2,RESULTMED!$1:$1048576,$A16,0)/G$1,"-")</f>
        <v>1241.3663864592129</v>
      </c>
      <c r="H16" s="11">
        <f>IFERROR(VLOOKUP(H$6&amp;$A$1&amp;"_"&amp;$A$2,RESULTMED!$1:$1048576,$A16,0)/H$1,"-")</f>
        <v>1228.5374141002767</v>
      </c>
      <c r="I16" s="11">
        <f>IFERROR(VLOOKUP(I$6&amp;$A$1&amp;"_"&amp;$A$2,RESULTMED!$1:$1048576,$A16,0)/I$1,"-")</f>
        <v>1290.2801498055874</v>
      </c>
      <c r="J16" s="11">
        <f>IFERROR(VLOOKUP(J$6&amp;$A$1&amp;"_"&amp;$A$2,RESULTMED!$1:$1048576,$A16,0)/J$1,"-")</f>
        <v>1350.3528426943076</v>
      </c>
      <c r="K16" s="11">
        <f>IFERROR(VLOOKUP(K$6&amp;$A$1&amp;"_"&amp;$A$2,RESULTMED!$1:$1048576,$A16,0)/K$1,"-")</f>
        <v>1321.1960025001761</v>
      </c>
      <c r="L16" s="11">
        <f>IFERROR(VLOOKUP(L$6&amp;$A$1&amp;"_"&amp;$A$2,RESULTMED!$1:$1048576,$A16,0)/L$1,"-")</f>
        <v>1416.5242388178197</v>
      </c>
      <c r="M16" s="11">
        <f>IFERROR(VLOOKUP(M$6&amp;$A$1&amp;"_"&amp;$A$2,RESULTMED!$1:$1048576,$A16,0)/M$1,"-")</f>
        <v>1619.3518619017848</v>
      </c>
      <c r="N16" s="11">
        <f>IFERROR(VLOOKUP(N$6&amp;$A$1&amp;"_"&amp;$A$2,RESULTMED!$1:$1048576,$A16,0)/N$1,"-")</f>
        <v>1602.211187551128</v>
      </c>
      <c r="O16" s="11">
        <f>IFERROR(VLOOKUP(O$6&amp;$A$1&amp;"_"&amp;$A$2,RESULTMED!$1:$1048576,$A16,0)/O$1,"-")</f>
        <v>1672.9604283272138</v>
      </c>
      <c r="P16" s="11">
        <f>IFERROR(VLOOKUP(P$6&amp;$A$1&amp;"_"&amp;$A$2,RESULTMED!$1:$1048576,$A16,0)/P$1,"-")</f>
        <v>1701.6110119867076</v>
      </c>
    </row>
    <row r="17" spans="1:16" ht="40.5" customHeight="1" x14ac:dyDescent="0.2">
      <c r="A17" s="9">
        <v>27</v>
      </c>
      <c r="D17" s="15" t="s">
        <v>47</v>
      </c>
      <c r="E17" s="11">
        <f>IFERROR(VLOOKUP(E$6&amp;$A$1&amp;"_"&amp;$A$2,RESULTMED!$1:$1048576,$A17,0)/E$1,"-")</f>
        <v>1674.8217340229362</v>
      </c>
      <c r="F17" s="11">
        <f>IFERROR(VLOOKUP(F$6&amp;$A$1&amp;"_"&amp;$A$2,RESULTMED!$1:$1048576,$A17,0)/F$1,"-")</f>
        <v>1362.3007989710461</v>
      </c>
      <c r="G17" s="11">
        <f>IFERROR(VLOOKUP(G$6&amp;$A$1&amp;"_"&amp;$A$2,RESULTMED!$1:$1048576,$A17,0)/G$1,"-")</f>
        <v>1386.0051719407315</v>
      </c>
      <c r="H17" s="11">
        <f>IFERROR(VLOOKUP(H$6&amp;$A$1&amp;"_"&amp;$A$2,RESULTMED!$1:$1048576,$A17,0)/H$1,"-")</f>
        <v>1421.9133219458436</v>
      </c>
      <c r="I17" s="11">
        <f>IFERROR(VLOOKUP(I$6&amp;$A$1&amp;"_"&amp;$A$2,RESULTMED!$1:$1048576,$A17,0)/I$1,"-")</f>
        <v>1435.8918779087844</v>
      </c>
      <c r="J17" s="11">
        <f>IFERROR(VLOOKUP(J$6&amp;$A$1&amp;"_"&amp;$A$2,RESULTMED!$1:$1048576,$A17,0)/J$1,"-")</f>
        <v>1459.8385376644387</v>
      </c>
      <c r="K17" s="11">
        <f>IFERROR(VLOOKUP(K$6&amp;$A$1&amp;"_"&amp;$A$2,RESULTMED!$1:$1048576,$A17,0)/K$1,"-")</f>
        <v>1502.0384495349779</v>
      </c>
      <c r="L17" s="11">
        <f>IFERROR(VLOOKUP(L$6&amp;$A$1&amp;"_"&amp;$A$2,RESULTMED!$1:$1048576,$A17,0)/L$1,"-")</f>
        <v>1535.5218005043209</v>
      </c>
      <c r="M17" s="11">
        <f>IFERROR(VLOOKUP(M$6&amp;$A$1&amp;"_"&amp;$A$2,RESULTMED!$1:$1048576,$A17,0)/M$1,"-")</f>
        <v>1597.4011754770031</v>
      </c>
      <c r="N17" s="11">
        <f>IFERROR(VLOOKUP(N$6&amp;$A$1&amp;"_"&amp;$A$2,RESULTMED!$1:$1048576,$A17,0)/N$1,"-")</f>
        <v>1588.7474418194959</v>
      </c>
      <c r="O17" s="11">
        <f>IFERROR(VLOOKUP(O$6&amp;$A$1&amp;"_"&amp;$A$2,RESULTMED!$1:$1048576,$A17,0)/O$1,"-")</f>
        <v>1636.5668826481742</v>
      </c>
      <c r="P17" s="11">
        <f>IFERROR(VLOOKUP(P$6&amp;$A$1&amp;"_"&amp;$A$2,RESULTMED!$1:$1048576,$A17,0)/P$1,"-")</f>
        <v>1634.6207618967171</v>
      </c>
    </row>
    <row r="18" spans="1:16" ht="40.5" customHeight="1" x14ac:dyDescent="0.2">
      <c r="A18" s="9">
        <v>28</v>
      </c>
      <c r="D18" s="15" t="s">
        <v>48</v>
      </c>
      <c r="E18" s="11">
        <f>IFERROR(VLOOKUP(E$6&amp;$A$1&amp;"_"&amp;$A$2,RESULTMED!$1:$1048576,$A18,0)/E$1,"-")</f>
        <v>3051.9291498959078</v>
      </c>
      <c r="F18" s="11">
        <f>IFERROR(VLOOKUP(F$6&amp;$A$1&amp;"_"&amp;$A$2,RESULTMED!$1:$1048576,$A18,0)/F$1,"-")</f>
        <v>2495.2654355017285</v>
      </c>
      <c r="G18" s="11">
        <f>IFERROR(VLOOKUP(G$6&amp;$A$1&amp;"_"&amp;$A$2,RESULTMED!$1:$1048576,$A18,0)/G$1,"-")</f>
        <v>2392.3636476325923</v>
      </c>
      <c r="H18" s="11">
        <f>IFERROR(VLOOKUP(H$6&amp;$A$1&amp;"_"&amp;$A$2,RESULTMED!$1:$1048576,$A18,0)/H$1,"-")</f>
        <v>2404.6654392777523</v>
      </c>
      <c r="I18" s="11">
        <f>IFERROR(VLOOKUP(I$6&amp;$A$1&amp;"_"&amp;$A$2,RESULTMED!$1:$1048576,$A18,0)/I$1,"-")</f>
        <v>2506.9892488189962</v>
      </c>
      <c r="J18" s="11">
        <f>IFERROR(VLOOKUP(J$6&amp;$A$1&amp;"_"&amp;$A$2,RESULTMED!$1:$1048576,$A18,0)/J$1,"-")</f>
        <v>2500.5887979535191</v>
      </c>
      <c r="K18" s="11">
        <f>IFERROR(VLOOKUP(K$6&amp;$A$1&amp;"_"&amp;$A$2,RESULTMED!$1:$1048576,$A18,0)/K$1,"-")</f>
        <v>2491.885323922671</v>
      </c>
      <c r="L18" s="11">
        <f>IFERROR(VLOOKUP(L$6&amp;$A$1&amp;"_"&amp;$A$2,RESULTMED!$1:$1048576,$A18,0)/L$1,"-")</f>
        <v>2598.7181861878221</v>
      </c>
      <c r="M18" s="11">
        <f>IFERROR(VLOOKUP(M$6&amp;$A$1&amp;"_"&amp;$A$2,RESULTMED!$1:$1048576,$A18,0)/M$1,"-")</f>
        <v>2561.2746074310885</v>
      </c>
      <c r="N18" s="11">
        <f>IFERROR(VLOOKUP(N$6&amp;$A$1&amp;"_"&amp;$A$2,RESULTMED!$1:$1048576,$A18,0)/N$1,"-")</f>
        <v>2466.2310981067817</v>
      </c>
      <c r="O18" s="11">
        <f>IFERROR(VLOOKUP(O$6&amp;$A$1&amp;"_"&amp;$A$2,RESULTMED!$1:$1048576,$A18,0)/O$1,"-")</f>
        <v>2640.4686228557021</v>
      </c>
      <c r="P18" s="11">
        <f>IFERROR(VLOOKUP(P$6&amp;$A$1&amp;"_"&amp;$A$2,RESULTMED!$1:$1048576,$A18,0)/P$1,"-")</f>
        <v>2652.882950847601</v>
      </c>
    </row>
    <row r="19" spans="1:16" ht="40.5" customHeight="1" x14ac:dyDescent="0.2">
      <c r="A19" s="9">
        <v>29</v>
      </c>
      <c r="D19" s="15" t="s">
        <v>49</v>
      </c>
      <c r="E19" s="11">
        <f>IFERROR(VLOOKUP(E$6&amp;$A$1&amp;"_"&amp;$A$2,RESULTMED!$1:$1048576,$A19,0)/E$1,"-")</f>
        <v>2568.7003868787197</v>
      </c>
      <c r="F19" s="11">
        <f>IFERROR(VLOOKUP(F$6&amp;$A$1&amp;"_"&amp;$A$2,RESULTMED!$1:$1048576,$A19,0)/F$1,"-")</f>
        <v>2191.5018342033131</v>
      </c>
      <c r="G19" s="11">
        <f>IFERROR(VLOOKUP(G$6&amp;$A$1&amp;"_"&amp;$A$2,RESULTMED!$1:$1048576,$A19,0)/G$1,"-")</f>
        <v>2177.2916505436656</v>
      </c>
      <c r="H19" s="11">
        <f>IFERROR(VLOOKUP(H$6&amp;$A$1&amp;"_"&amp;$A$2,RESULTMED!$1:$1048576,$A19,0)/H$1,"-")</f>
        <v>2157.1948793972279</v>
      </c>
      <c r="I19" s="11">
        <f>IFERROR(VLOOKUP(I$6&amp;$A$1&amp;"_"&amp;$A$2,RESULTMED!$1:$1048576,$A19,0)/I$1,"-")</f>
        <v>2262.9402166101054</v>
      </c>
      <c r="J19" s="11">
        <f>IFERROR(VLOOKUP(J$6&amp;$A$1&amp;"_"&amp;$A$2,RESULTMED!$1:$1048576,$A19,0)/J$1,"-")</f>
        <v>2269.7629038794953</v>
      </c>
      <c r="K19" s="11">
        <f>IFERROR(VLOOKUP(K$6&amp;$A$1&amp;"_"&amp;$A$2,RESULTMED!$1:$1048576,$A19,0)/K$1,"-")</f>
        <v>2294.6223877378548</v>
      </c>
      <c r="L19" s="11">
        <f>IFERROR(VLOOKUP(L$6&amp;$A$1&amp;"_"&amp;$A$2,RESULTMED!$1:$1048576,$A19,0)/L$1,"-")</f>
        <v>2483.6380049243662</v>
      </c>
      <c r="M19" s="11">
        <f>IFERROR(VLOOKUP(M$6&amp;$A$1&amp;"_"&amp;$A$2,RESULTMED!$1:$1048576,$A19,0)/M$1,"-")</f>
        <v>2433.3135124778287</v>
      </c>
      <c r="N19" s="11">
        <f>IFERROR(VLOOKUP(N$6&amp;$A$1&amp;"_"&amp;$A$2,RESULTMED!$1:$1048576,$A19,0)/N$1,"-")</f>
        <v>2418.7735207666751</v>
      </c>
      <c r="O19" s="11">
        <f>IFERROR(VLOOKUP(O$6&amp;$A$1&amp;"_"&amp;$A$2,RESULTMED!$1:$1048576,$A19,0)/O$1,"-")</f>
        <v>2546.9100093847933</v>
      </c>
      <c r="P19" s="11">
        <f>IFERROR(VLOOKUP(P$6&amp;$A$1&amp;"_"&amp;$A$2,RESULTMED!$1:$1048576,$A19,0)/P$1,"-")</f>
        <v>2496.289666941108</v>
      </c>
    </row>
    <row r="20" spans="1:16" ht="28.5" customHeight="1" x14ac:dyDescent="0.2">
      <c r="A20" s="9">
        <v>30</v>
      </c>
      <c r="D20" s="15" t="s">
        <v>50</v>
      </c>
      <c r="E20" s="11">
        <f>IFERROR(VLOOKUP(E$6&amp;$A$1&amp;"_"&amp;$A$2,RESULTMED!$1:$1048576,$A20,0)/E$1,"-")</f>
        <v>655.00875794758963</v>
      </c>
      <c r="F20" s="11">
        <f>IFERROR(VLOOKUP(F$6&amp;$A$1&amp;"_"&amp;$A$2,RESULTMED!$1:$1048576,$A20,0)/F$1,"-")</f>
        <v>560.4298431834319</v>
      </c>
      <c r="G20" s="11">
        <f>IFERROR(VLOOKUP(G$6&amp;$A$1&amp;"_"&amp;$A$2,RESULTMED!$1:$1048576,$A20,0)/G$1,"-")</f>
        <v>548.05046280551755</v>
      </c>
      <c r="H20" s="11">
        <f>IFERROR(VLOOKUP(H$6&amp;$A$1&amp;"_"&amp;$A$2,RESULTMED!$1:$1048576,$A20,0)/H$1,"-")</f>
        <v>564.15766073411044</v>
      </c>
      <c r="I20" s="11">
        <f>IFERROR(VLOOKUP(I$6&amp;$A$1&amp;"_"&amp;$A$2,RESULTMED!$1:$1048576,$A20,0)/I$1,"-")</f>
        <v>597.20228011734753</v>
      </c>
      <c r="J20" s="11">
        <f>IFERROR(VLOOKUP(J$6&amp;$A$1&amp;"_"&amp;$A$2,RESULTMED!$1:$1048576,$A20,0)/J$1,"-")</f>
        <v>628.1347804898395</v>
      </c>
      <c r="K20" s="11">
        <f>IFERROR(VLOOKUP(K$6&amp;$A$1&amp;"_"&amp;$A$2,RESULTMED!$1:$1048576,$A20,0)/K$1,"-")</f>
        <v>656.16780025005403</v>
      </c>
      <c r="L20" s="11">
        <f>IFERROR(VLOOKUP(L$6&amp;$A$1&amp;"_"&amp;$A$2,RESULTMED!$1:$1048576,$A20,0)/L$1,"-")</f>
        <v>680.14096241935374</v>
      </c>
      <c r="M20" s="11">
        <f>IFERROR(VLOOKUP(M$6&amp;$A$1&amp;"_"&amp;$A$2,RESULTMED!$1:$1048576,$A20,0)/M$1,"-")</f>
        <v>721.63043328415688</v>
      </c>
      <c r="N20" s="11">
        <f>IFERROR(VLOOKUP(N$6&amp;$A$1&amp;"_"&amp;$A$2,RESULTMED!$1:$1048576,$A20,0)/N$1,"-")</f>
        <v>778.00441119401603</v>
      </c>
      <c r="O20" s="11">
        <f>IFERROR(VLOOKUP(O$6&amp;$A$1&amp;"_"&amp;$A$2,RESULTMED!$1:$1048576,$A20,0)/O$1,"-")</f>
        <v>831.76320017289174</v>
      </c>
      <c r="P20" s="11">
        <f>IFERROR(VLOOKUP(P$6&amp;$A$1&amp;"_"&amp;$A$2,RESULTMED!$1:$1048576,$A20,0)/P$1,"-")</f>
        <v>861.02527018267085</v>
      </c>
    </row>
    <row r="21" spans="1:16" ht="28.5" customHeight="1" x14ac:dyDescent="0.2">
      <c r="A21" s="9">
        <v>31</v>
      </c>
      <c r="D21" s="15" t="s">
        <v>51</v>
      </c>
      <c r="E21" s="11">
        <f>IFERROR(VLOOKUP(E$6&amp;$A$1&amp;"_"&amp;$A$2,RESULTMED!$1:$1048576,$A21,0)/E$1,"-")</f>
        <v>1823.045690089072</v>
      </c>
      <c r="F21" s="11">
        <f>IFERROR(VLOOKUP(F$6&amp;$A$1&amp;"_"&amp;$A$2,RESULTMED!$1:$1048576,$A21,0)/F$1,"-")</f>
        <v>1565.0854165904509</v>
      </c>
      <c r="G21" s="11">
        <f>IFERROR(VLOOKUP(G$6&amp;$A$1&amp;"_"&amp;$A$2,RESULTMED!$1:$1048576,$A21,0)/G$1,"-")</f>
        <v>1477.4653698009527</v>
      </c>
      <c r="H21" s="11">
        <f>IFERROR(VLOOKUP(H$6&amp;$A$1&amp;"_"&amp;$A$2,RESULTMED!$1:$1048576,$A21,0)/H$1,"-")</f>
        <v>1515.0470266807727</v>
      </c>
      <c r="I21" s="11">
        <f>IFERROR(VLOOKUP(I$6&amp;$A$1&amp;"_"&amp;$A$2,RESULTMED!$1:$1048576,$A21,0)/I$1,"-")</f>
        <v>1542.2969335886628</v>
      </c>
      <c r="J21" s="11">
        <f>IFERROR(VLOOKUP(J$6&amp;$A$1&amp;"_"&amp;$A$2,RESULTMED!$1:$1048576,$A21,0)/J$1,"-")</f>
        <v>1613.0451730457439</v>
      </c>
      <c r="K21" s="11">
        <f>IFERROR(VLOOKUP(K$6&amp;$A$1&amp;"_"&amp;$A$2,RESULTMED!$1:$1048576,$A21,0)/K$1,"-")</f>
        <v>1677.5316735224631</v>
      </c>
      <c r="L21" s="11">
        <f>IFERROR(VLOOKUP(L$6&amp;$A$1&amp;"_"&amp;$A$2,RESULTMED!$1:$1048576,$A21,0)/L$1,"-")</f>
        <v>1632.0925242605288</v>
      </c>
      <c r="M21" s="11">
        <f>IFERROR(VLOOKUP(M$6&amp;$A$1&amp;"_"&amp;$A$2,RESULTMED!$1:$1048576,$A21,0)/M$1,"-")</f>
        <v>1599.8613767344912</v>
      </c>
      <c r="N21" s="11">
        <f>IFERROR(VLOOKUP(N$6&amp;$A$1&amp;"_"&amp;$A$2,RESULTMED!$1:$1048576,$A21,0)/N$1,"-")</f>
        <v>1702.5826020432382</v>
      </c>
      <c r="O21" s="11">
        <f>IFERROR(VLOOKUP(O$6&amp;$A$1&amp;"_"&amp;$A$2,RESULTMED!$1:$1048576,$A21,0)/O$1,"-")</f>
        <v>1791.1277636815173</v>
      </c>
      <c r="P21" s="11">
        <f>IFERROR(VLOOKUP(P$6&amp;$A$1&amp;"_"&amp;$A$2,RESULTMED!$1:$1048576,$A21,0)/P$1,"-")</f>
        <v>1707.9026420750649</v>
      </c>
    </row>
    <row r="22" spans="1:16" ht="28.5" customHeight="1" thickBot="1" x14ac:dyDescent="0.25">
      <c r="A22" s="9">
        <v>32</v>
      </c>
      <c r="C22" s="5"/>
      <c r="D22" s="5" t="s">
        <v>52</v>
      </c>
      <c r="E22" s="12">
        <f>IFERROR(VLOOKUP(E$6&amp;$A$1&amp;"_"&amp;$A$2,RESULTMED!$1:$1048576,$A22,0)/E$1,"-")</f>
        <v>1500.8580688517366</v>
      </c>
      <c r="F22" s="12">
        <f>IFERROR(VLOOKUP(F$6&amp;$A$1&amp;"_"&amp;$A$2,RESULTMED!$1:$1048576,$A22,0)/F$1,"-")</f>
        <v>1398.0076339452419</v>
      </c>
      <c r="G22" s="12">
        <f>IFERROR(VLOOKUP(G$6&amp;$A$1&amp;"_"&amp;$A$2,RESULTMED!$1:$1048576,$A22,0)/G$1,"-")</f>
        <v>1648.9065808246833</v>
      </c>
      <c r="H22" s="12">
        <f>IFERROR(VLOOKUP(H$6&amp;$A$1&amp;"_"&amp;$A$2,RESULTMED!$1:$1048576,$A22,0)/H$1,"-")</f>
        <v>1447.9687031797125</v>
      </c>
      <c r="I22" s="12">
        <f>IFERROR(VLOOKUP(I$6&amp;$A$1&amp;"_"&amp;$A$2,RESULTMED!$1:$1048576,$A22,0)/I$1,"-")</f>
        <v>2185.0875157118417</v>
      </c>
      <c r="J22" s="12">
        <f>IFERROR(VLOOKUP(J$6&amp;$A$1&amp;"_"&amp;$A$2,RESULTMED!$1:$1048576,$A22,0)/J$1,"-")</f>
        <v>1799.6838141556102</v>
      </c>
      <c r="K22" s="12">
        <f>IFERROR(VLOOKUP(K$6&amp;$A$1&amp;"_"&amp;$A$2,RESULTMED!$1:$1048576,$A22,0)/K$1,"-")</f>
        <v>1824.4821586583546</v>
      </c>
      <c r="L22" s="12">
        <f>IFERROR(VLOOKUP(L$6&amp;$A$1&amp;"_"&amp;$A$2,RESULTMED!$1:$1048576,$A22,0)/L$1,"-")</f>
        <v>1385.6198772578612</v>
      </c>
      <c r="M22" s="12">
        <f>IFERROR(VLOOKUP(M$6&amp;$A$1&amp;"_"&amp;$A$2,RESULTMED!$1:$1048576,$A22,0)/M$1,"-")</f>
        <v>1931.7114785685096</v>
      </c>
      <c r="N22" s="12">
        <f>IFERROR(VLOOKUP(N$6&amp;$A$1&amp;"_"&amp;$A$2,RESULTMED!$1:$1048576,$A22,0)/N$1,"-")</f>
        <v>1918.0525936323027</v>
      </c>
      <c r="O22" s="12">
        <f>IFERROR(VLOOKUP(O$6&amp;$A$1&amp;"_"&amp;$A$2,RESULTMED!$1:$1048576,$A22,0)/O$1,"-")</f>
        <v>1940.7701442944312</v>
      </c>
      <c r="P22" s="12">
        <f>IFERROR(VLOOKUP(P$6&amp;$A$1&amp;"_"&amp;$A$2,RESULTMED!$1:$1048576,$A22,0)/P$1,"-")</f>
        <v>1136.3297109084863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>
        <v>0.49305313181169647</v>
      </c>
      <c r="F1" s="10">
        <v>0.59184204271154239</v>
      </c>
      <c r="G1" s="10">
        <v>0.62309209305644819</v>
      </c>
      <c r="H1" s="10">
        <v>0.66422977911290937</v>
      </c>
      <c r="I1" s="10">
        <v>0.6826403160700506</v>
      </c>
      <c r="J1" s="10">
        <v>0.70838256554615264</v>
      </c>
      <c r="K1" s="10">
        <v>0.75767752502409669</v>
      </c>
      <c r="L1" s="10">
        <v>0.79701662753288993</v>
      </c>
      <c r="M1" s="10">
        <v>0.83712991661176306</v>
      </c>
      <c r="N1" s="10">
        <v>0.89255036039790692</v>
      </c>
      <c r="O1" s="10">
        <v>0.93614060703256841</v>
      </c>
      <c r="P1" s="10">
        <v>1</v>
      </c>
    </row>
    <row r="2" spans="1:16" s="9" customFormat="1" x14ac:dyDescent="0.2">
      <c r="A2" s="9">
        <v>43</v>
      </c>
      <c r="B2" s="9" t="str">
        <f>VLOOKUP($A$2,Plan3!$B:$C,2,0)</f>
        <v>Porto Alegre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"Remuneracão média do trabalho dos ocupados por posição na ocupação e setor de atividades: "&amp;$B$2&amp;", 2002 a 2013"</f>
        <v>Remuneracão média do trabalho dos ocupados por posição na ocupação e setor de atividades: Porto Alegre,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19</v>
      </c>
      <c r="C8" s="16"/>
      <c r="D8" s="2" t="s">
        <v>56</v>
      </c>
      <c r="E8" s="11">
        <f>IFERROR(VLOOKUP(E$6&amp;$A$1&amp;"_"&amp;$A$2,RESULTMED!$1:$1048576,$A8,0)/E$1,"-")</f>
        <v>3087.289749854152</v>
      </c>
      <c r="F8" s="11">
        <f>IFERROR(VLOOKUP(F$6&amp;$A$1&amp;"_"&amp;$A$2,RESULTMED!$1:$1048576,$A8,0)/F$1,"-")</f>
        <v>2759.011897698163</v>
      </c>
      <c r="G8" s="11">
        <f>IFERROR(VLOOKUP(G$6&amp;$A$1&amp;"_"&amp;$A$2,RESULTMED!$1:$1048576,$A8,0)/G$1,"-")</f>
        <v>2589.1266391576264</v>
      </c>
      <c r="H8" s="11">
        <f>IFERROR(VLOOKUP(H$6&amp;$A$1&amp;"_"&amp;$A$2,RESULTMED!$1:$1048576,$A8,0)/H$1,"-")</f>
        <v>2627.3465504559913</v>
      </c>
      <c r="I8" s="11">
        <f>IFERROR(VLOOKUP(I$6&amp;$A$1&amp;"_"&amp;$A$2,RESULTMED!$1:$1048576,$A8,0)/I$1,"-")</f>
        <v>2788.6492121240062</v>
      </c>
      <c r="J8" s="11">
        <f>IFERROR(VLOOKUP(J$6&amp;$A$1&amp;"_"&amp;$A$2,RESULTMED!$1:$1048576,$A8,0)/J$1,"-")</f>
        <v>3045.0844874236059</v>
      </c>
      <c r="K8" s="11">
        <f>IFERROR(VLOOKUP(K$6&amp;$A$1&amp;"_"&amp;$A$2,RESULTMED!$1:$1048576,$A8,0)/K$1,"-")</f>
        <v>3127.083252948883</v>
      </c>
      <c r="L8" s="11">
        <f>IFERROR(VLOOKUP(L$6&amp;$A$1&amp;"_"&amp;$A$2,RESULTMED!$1:$1048576,$A8,0)/L$1,"-")</f>
        <v>3428.9709381607904</v>
      </c>
      <c r="M8" s="11">
        <f>IFERROR(VLOOKUP(M$6&amp;$A$1&amp;"_"&amp;$A$2,RESULTMED!$1:$1048576,$A8,0)/M$1,"-")</f>
        <v>3654.4346246500686</v>
      </c>
      <c r="N8" s="11">
        <f>IFERROR(VLOOKUP(N$6&amp;$A$1&amp;"_"&amp;$A$2,RESULTMED!$1:$1048576,$A8,0)/N$1,"-")</f>
        <v>3508.2671087818735</v>
      </c>
      <c r="O8" s="11">
        <f>IFERROR(VLOOKUP(O$6&amp;$A$1&amp;"_"&amp;$A$2,RESULTMED!$1:$1048576,$A8,0)/O$1,"-")</f>
        <v>3460.790624099227</v>
      </c>
      <c r="P8" s="11">
        <f>IFERROR(VLOOKUP(P$6&amp;$A$1&amp;"_"&amp;$A$2,RESULTMED!$1:$1048576,$A8,0)/P$1,"-")</f>
        <v>3498.6281336234406</v>
      </c>
    </row>
    <row r="9" spans="1:16" ht="28.5" customHeight="1" x14ac:dyDescent="0.2">
      <c r="A9" s="9">
        <v>20</v>
      </c>
      <c r="C9" s="16"/>
      <c r="D9" s="2" t="s">
        <v>53</v>
      </c>
      <c r="E9" s="11">
        <f>IFERROR(VLOOKUP(E$6&amp;$A$1&amp;"_"&amp;$A$2,RESULTMED!$1:$1048576,$A9,0)/E$1,"-")</f>
        <v>1389.7420834996838</v>
      </c>
      <c r="F9" s="11">
        <f>IFERROR(VLOOKUP(F$6&amp;$A$1&amp;"_"&amp;$A$2,RESULTMED!$1:$1048576,$A9,0)/F$1,"-")</f>
        <v>1234.1811322550266</v>
      </c>
      <c r="G9" s="11">
        <f>IFERROR(VLOOKUP(G$6&amp;$A$1&amp;"_"&amp;$A$2,RESULTMED!$1:$1048576,$A9,0)/G$1,"-")</f>
        <v>1287.7253911788889</v>
      </c>
      <c r="H9" s="11">
        <f>IFERROR(VLOOKUP(H$6&amp;$A$1&amp;"_"&amp;$A$2,RESULTMED!$1:$1048576,$A9,0)/H$1,"-")</f>
        <v>1283.4971077345288</v>
      </c>
      <c r="I9" s="11">
        <f>IFERROR(VLOOKUP(I$6&amp;$A$1&amp;"_"&amp;$A$2,RESULTMED!$1:$1048576,$A9,0)/I$1,"-")</f>
        <v>1331.9189810207499</v>
      </c>
      <c r="J9" s="11">
        <f>IFERROR(VLOOKUP(J$6&amp;$A$1&amp;"_"&amp;$A$2,RESULTMED!$1:$1048576,$A9,0)/J$1,"-")</f>
        <v>1380.0079911413245</v>
      </c>
      <c r="K9" s="11">
        <f>IFERROR(VLOOKUP(K$6&amp;$A$1&amp;"_"&amp;$A$2,RESULTMED!$1:$1048576,$A9,0)/K$1,"-")</f>
        <v>1397.3672898565389</v>
      </c>
      <c r="L9" s="11">
        <f>IFERROR(VLOOKUP(L$6&amp;$A$1&amp;"_"&amp;$A$2,RESULTMED!$1:$1048576,$A9,0)/L$1,"-")</f>
        <v>1418.7731583860598</v>
      </c>
      <c r="M9" s="11">
        <f>IFERROR(VLOOKUP(M$6&amp;$A$1&amp;"_"&amp;$A$2,RESULTMED!$1:$1048576,$A9,0)/M$1,"-")</f>
        <v>1458.4940718463477</v>
      </c>
      <c r="N9" s="11">
        <f>IFERROR(VLOOKUP(N$6&amp;$A$1&amp;"_"&amp;$A$2,RESULTMED!$1:$1048576,$A9,0)/N$1,"-")</f>
        <v>1499.4516648028266</v>
      </c>
      <c r="O9" s="11">
        <f>IFERROR(VLOOKUP(O$6&amp;$A$1&amp;"_"&amp;$A$2,RESULTMED!$1:$1048576,$A9,0)/O$1,"-")</f>
        <v>1541.1310709108332</v>
      </c>
      <c r="P9" s="11">
        <f>IFERROR(VLOOKUP(P$6&amp;$A$1&amp;"_"&amp;$A$2,RESULTMED!$1:$1048576,$A9,0)/P$1,"-")</f>
        <v>1528.9758308159298</v>
      </c>
    </row>
    <row r="10" spans="1:16" ht="28.5" customHeight="1" x14ac:dyDescent="0.2">
      <c r="A10" s="9">
        <v>21</v>
      </c>
      <c r="C10" s="16"/>
      <c r="D10" s="2" t="s">
        <v>54</v>
      </c>
      <c r="E10" s="11">
        <f>IFERROR(VLOOKUP(E$6&amp;$A$1&amp;"_"&amp;$A$2,RESULTMED!$1:$1048576,$A10,0)/E$1,"-")</f>
        <v>928.31181033050859</v>
      </c>
      <c r="F10" s="11">
        <f>IFERROR(VLOOKUP(F$6&amp;$A$1&amp;"_"&amp;$A$2,RESULTMED!$1:$1048576,$A10,0)/F$1,"-")</f>
        <v>819.1079626848433</v>
      </c>
      <c r="G10" s="11">
        <f>IFERROR(VLOOKUP(G$6&amp;$A$1&amp;"_"&amp;$A$2,RESULTMED!$1:$1048576,$A10,0)/G$1,"-")</f>
        <v>838.55552466490155</v>
      </c>
      <c r="H10" s="11">
        <f>IFERROR(VLOOKUP(H$6&amp;$A$1&amp;"_"&amp;$A$2,RESULTMED!$1:$1048576,$A10,0)/H$1,"-")</f>
        <v>861.83504171094739</v>
      </c>
      <c r="I10" s="11">
        <f>IFERROR(VLOOKUP(I$6&amp;$A$1&amp;"_"&amp;$A$2,RESULTMED!$1:$1048576,$A10,0)/I$1,"-")</f>
        <v>853.71241700208748</v>
      </c>
      <c r="J10" s="11">
        <f>IFERROR(VLOOKUP(J$6&amp;$A$1&amp;"_"&amp;$A$2,RESULTMED!$1:$1048576,$A10,0)/J$1,"-")</f>
        <v>868.16203946842984</v>
      </c>
      <c r="K10" s="11">
        <f>IFERROR(VLOOKUP(K$6&amp;$A$1&amp;"_"&amp;$A$2,RESULTMED!$1:$1048576,$A10,0)/K$1,"-")</f>
        <v>913.8636371969003</v>
      </c>
      <c r="L10" s="11">
        <f>IFERROR(VLOOKUP(L$6&amp;$A$1&amp;"_"&amp;$A$2,RESULTMED!$1:$1048576,$A10,0)/L$1,"-")</f>
        <v>949.09663931045429</v>
      </c>
      <c r="M10" s="11">
        <f>IFERROR(VLOOKUP(M$6&amp;$A$1&amp;"_"&amp;$A$2,RESULTMED!$1:$1048576,$A10,0)/M$1,"-")</f>
        <v>1042.6470805431911</v>
      </c>
      <c r="N10" s="11">
        <f>IFERROR(VLOOKUP(N$6&amp;$A$1&amp;"_"&amp;$A$2,RESULTMED!$1:$1048576,$A10,0)/N$1,"-")</f>
        <v>1047.7845283120298</v>
      </c>
      <c r="O10" s="11">
        <f>IFERROR(VLOOKUP(O$6&amp;$A$1&amp;"_"&amp;$A$2,RESULTMED!$1:$1048576,$A10,0)/O$1,"-")</f>
        <v>1119.973195447697</v>
      </c>
      <c r="P10" s="11">
        <f>IFERROR(VLOOKUP(P$6&amp;$A$1&amp;"_"&amp;$A$2,RESULTMED!$1:$1048576,$A10,0)/P$1,"-")</f>
        <v>1171.6661412079352</v>
      </c>
    </row>
    <row r="11" spans="1:16" ht="28.5" customHeight="1" x14ac:dyDescent="0.2">
      <c r="A11" s="9">
        <v>22</v>
      </c>
      <c r="C11" s="16"/>
      <c r="D11" s="2" t="s">
        <v>42</v>
      </c>
      <c r="E11" s="11">
        <f>IFERROR(VLOOKUP(E$6&amp;$A$1&amp;"_"&amp;$A$2,RESULTMED!$1:$1048576,$A11,0)/E$1,"-")</f>
        <v>1459.3565917155222</v>
      </c>
      <c r="F11" s="11">
        <f>IFERROR(VLOOKUP(F$6&amp;$A$1&amp;"_"&amp;$A$2,RESULTMED!$1:$1048576,$A11,0)/F$1,"-")</f>
        <v>1204.8383291730238</v>
      </c>
      <c r="G11" s="11">
        <f>IFERROR(VLOOKUP(G$6&amp;$A$1&amp;"_"&amp;$A$2,RESULTMED!$1:$1048576,$A11,0)/G$1,"-")</f>
        <v>1201.2055848734567</v>
      </c>
      <c r="H11" s="11">
        <f>IFERROR(VLOOKUP(H$6&amp;$A$1&amp;"_"&amp;$A$2,RESULTMED!$1:$1048576,$A11,0)/H$1,"-")</f>
        <v>1212.5442832114834</v>
      </c>
      <c r="I11" s="11">
        <f>IFERROR(VLOOKUP(I$6&amp;$A$1&amp;"_"&amp;$A$2,RESULTMED!$1:$1048576,$A11,0)/I$1,"-")</f>
        <v>1376.3576844002816</v>
      </c>
      <c r="J11" s="11">
        <f>IFERROR(VLOOKUP(J$6&amp;$A$1&amp;"_"&amp;$A$2,RESULTMED!$1:$1048576,$A11,0)/J$1,"-")</f>
        <v>1379.5125886662681</v>
      </c>
      <c r="K11" s="11">
        <f>IFERROR(VLOOKUP(K$6&amp;$A$1&amp;"_"&amp;$A$2,RESULTMED!$1:$1048576,$A11,0)/K$1,"-")</f>
        <v>1362.1643967893483</v>
      </c>
      <c r="L11" s="11">
        <f>IFERROR(VLOOKUP(L$6&amp;$A$1&amp;"_"&amp;$A$2,RESULTMED!$1:$1048576,$A11,0)/L$1,"-")</f>
        <v>1449.5732159305091</v>
      </c>
      <c r="M11" s="11">
        <f>IFERROR(VLOOKUP(M$6&amp;$A$1&amp;"_"&amp;$A$2,RESULTMED!$1:$1048576,$A11,0)/M$1,"-")</f>
        <v>1545.275065874403</v>
      </c>
      <c r="N11" s="11">
        <f>IFERROR(VLOOKUP(N$6&amp;$A$1&amp;"_"&amp;$A$2,RESULTMED!$1:$1048576,$A11,0)/N$1,"-")</f>
        <v>1655.9615508989937</v>
      </c>
      <c r="O11" s="11">
        <f>IFERROR(VLOOKUP(O$6&amp;$A$1&amp;"_"&amp;$A$2,RESULTMED!$1:$1048576,$A11,0)/O$1,"-")</f>
        <v>1691.032409681482</v>
      </c>
      <c r="P11" s="11">
        <f>IFERROR(VLOOKUP(P$6&amp;$A$1&amp;"_"&amp;$A$2,RESULTMED!$1:$1048576,$A11,0)/P$1,"-")</f>
        <v>1712.8938487498287</v>
      </c>
    </row>
    <row r="12" spans="1:16" ht="28.5" customHeight="1" x14ac:dyDescent="0.2">
      <c r="A12" s="9">
        <v>23</v>
      </c>
      <c r="C12" s="16"/>
      <c r="D12" s="2" t="s">
        <v>43</v>
      </c>
      <c r="E12" s="11">
        <f>IFERROR(VLOOKUP(E$6&amp;$A$1&amp;"_"&amp;$A$2,RESULTMED!$1:$1048576,$A12,0)/E$1,"-")</f>
        <v>4382.3131717778615</v>
      </c>
      <c r="F12" s="11">
        <f>IFERROR(VLOOKUP(F$6&amp;$A$1&amp;"_"&amp;$A$2,RESULTMED!$1:$1048576,$A12,0)/F$1,"-")</f>
        <v>3470.9002196805186</v>
      </c>
      <c r="G12" s="11">
        <f>IFERROR(VLOOKUP(G$6&amp;$A$1&amp;"_"&amp;$A$2,RESULTMED!$1:$1048576,$A12,0)/G$1,"-")</f>
        <v>3719.2624595987259</v>
      </c>
      <c r="H12" s="11">
        <f>IFERROR(VLOOKUP(H$6&amp;$A$1&amp;"_"&amp;$A$2,RESULTMED!$1:$1048576,$A12,0)/H$1,"-")</f>
        <v>3414.2103090570067</v>
      </c>
      <c r="I12" s="11">
        <f>IFERROR(VLOOKUP(I$6&amp;$A$1&amp;"_"&amp;$A$2,RESULTMED!$1:$1048576,$A12,0)/I$1,"-")</f>
        <v>3435.882975288167</v>
      </c>
      <c r="J12" s="11">
        <f>IFERROR(VLOOKUP(J$6&amp;$A$1&amp;"_"&amp;$A$2,RESULTMED!$1:$1048576,$A12,0)/J$1,"-")</f>
        <v>3523.1731165636761</v>
      </c>
      <c r="K12" s="11">
        <f>IFERROR(VLOOKUP(K$6&amp;$A$1&amp;"_"&amp;$A$2,RESULTMED!$1:$1048576,$A12,0)/K$1,"-")</f>
        <v>3503.8212465878896</v>
      </c>
      <c r="L12" s="11">
        <f>IFERROR(VLOOKUP(L$6&amp;$A$1&amp;"_"&amp;$A$2,RESULTMED!$1:$1048576,$A12,0)/L$1,"-")</f>
        <v>3722.3261302586898</v>
      </c>
      <c r="M12" s="11">
        <f>IFERROR(VLOOKUP(M$6&amp;$A$1&amp;"_"&amp;$A$2,RESULTMED!$1:$1048576,$A12,0)/M$1,"-")</f>
        <v>4054.1671828609528</v>
      </c>
      <c r="N12" s="11">
        <f>IFERROR(VLOOKUP(N$6&amp;$A$1&amp;"_"&amp;$A$2,RESULTMED!$1:$1048576,$A12,0)/N$1,"-")</f>
        <v>3865.4767300832641</v>
      </c>
      <c r="O12" s="11">
        <f>IFERROR(VLOOKUP(O$6&amp;$A$1&amp;"_"&amp;$A$2,RESULTMED!$1:$1048576,$A12,0)/O$1,"-")</f>
        <v>3858.7033473199799</v>
      </c>
      <c r="P12" s="11">
        <f>IFERROR(VLOOKUP(P$6&amp;$A$1&amp;"_"&amp;$A$2,RESULTMED!$1:$1048576,$A12,0)/P$1,"-")</f>
        <v>3751.4655113779177</v>
      </c>
    </row>
    <row r="13" spans="1:16" ht="28.5" customHeight="1" x14ac:dyDescent="0.2">
      <c r="A13" s="9">
        <v>24</v>
      </c>
      <c r="C13" s="16"/>
      <c r="D13" s="15" t="s">
        <v>44</v>
      </c>
      <c r="E13" s="11">
        <f>IFERROR(VLOOKUP(E$6&amp;$A$1&amp;"_"&amp;$A$2,RESULTMED!$1:$1048576,$A13,0)/E$1,"-")</f>
        <v>0</v>
      </c>
      <c r="F13" s="11">
        <f>IFERROR(VLOOKUP(F$6&amp;$A$1&amp;"_"&amp;$A$2,RESULTMED!$1:$1048576,$A13,0)/F$1,"-")</f>
        <v>0</v>
      </c>
      <c r="G13" s="11">
        <f>IFERROR(VLOOKUP(G$6&amp;$A$1&amp;"_"&amp;$A$2,RESULTMED!$1:$1048576,$A13,0)/G$1,"-")</f>
        <v>0</v>
      </c>
      <c r="H13" s="11">
        <f>IFERROR(VLOOKUP(H$6&amp;$A$1&amp;"_"&amp;$A$2,RESULTMED!$1:$1048576,$A13,0)/H$1,"-")</f>
        <v>0</v>
      </c>
      <c r="I13" s="11">
        <f>IFERROR(VLOOKUP(I$6&amp;$A$1&amp;"_"&amp;$A$2,RESULTMED!$1:$1048576,$A13,0)/I$1,"-")</f>
        <v>0</v>
      </c>
      <c r="J13" s="11">
        <f>IFERROR(VLOOKUP(J$6&amp;$A$1&amp;"_"&amp;$A$2,RESULTMED!$1:$1048576,$A13,0)/J$1,"-")</f>
        <v>0</v>
      </c>
      <c r="K13" s="11">
        <f>IFERROR(VLOOKUP(K$6&amp;$A$1&amp;"_"&amp;$A$2,RESULTMED!$1:$1048576,$A13,0)/K$1,"-")</f>
        <v>0</v>
      </c>
      <c r="L13" s="11">
        <f>IFERROR(VLOOKUP(L$6&amp;$A$1&amp;"_"&amp;$A$2,RESULTMED!$1:$1048576,$A13,0)/L$1,"-")</f>
        <v>0</v>
      </c>
      <c r="M13" s="11">
        <f>IFERROR(VLOOKUP(M$6&amp;$A$1&amp;"_"&amp;$A$2,RESULTMED!$1:$1048576,$A13,0)/M$1,"-")</f>
        <v>0</v>
      </c>
      <c r="N13" s="11">
        <f>IFERROR(VLOOKUP(N$6&amp;$A$1&amp;"_"&amp;$A$2,RESULTMED!$1:$1048576,$A13,0)/N$1,"-")</f>
        <v>0</v>
      </c>
      <c r="O13" s="11">
        <f>IFERROR(VLOOKUP(O$6&amp;$A$1&amp;"_"&amp;$A$2,RESULTMED!$1:$1048576,$A13,0)/O$1,"-")</f>
        <v>0</v>
      </c>
      <c r="P13" s="11">
        <f>IFERROR(VLOOKUP(P$6&amp;$A$1&amp;"_"&amp;$A$2,RESULTMED!$1:$1048576,$A13,0)/P$1,"-")</f>
        <v>0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25</v>
      </c>
      <c r="D15" s="15" t="s">
        <v>45</v>
      </c>
      <c r="E15" s="11">
        <f>IFERROR(VLOOKUP(E$6&amp;$A$1&amp;"_"&amp;$A$2,RESULTMED!$1:$1048576,$A15,0)/E$1,"-")</f>
        <v>1372.6844160988662</v>
      </c>
      <c r="F15" s="11">
        <f>IFERROR(VLOOKUP(F$6&amp;$A$1&amp;"_"&amp;$A$2,RESULTMED!$1:$1048576,$A15,0)/F$1,"-")</f>
        <v>1198.2489152204359</v>
      </c>
      <c r="G15" s="11">
        <f>IFERROR(VLOOKUP(G$6&amp;$A$1&amp;"_"&amp;$A$2,RESULTMED!$1:$1048576,$A15,0)/G$1,"-")</f>
        <v>1272.0505629695128</v>
      </c>
      <c r="H15" s="11">
        <f>IFERROR(VLOOKUP(H$6&amp;$A$1&amp;"_"&amp;$A$2,RESULTMED!$1:$1048576,$A15,0)/H$1,"-")</f>
        <v>1253.0750259591211</v>
      </c>
      <c r="I15" s="11">
        <f>IFERROR(VLOOKUP(I$6&amp;$A$1&amp;"_"&amp;$A$2,RESULTMED!$1:$1048576,$A15,0)/I$1,"-")</f>
        <v>1283.5393283150029</v>
      </c>
      <c r="J15" s="11">
        <f>IFERROR(VLOOKUP(J$6&amp;$A$1&amp;"_"&amp;$A$2,RESULTMED!$1:$1048576,$A15,0)/J$1,"-")</f>
        <v>1338.8546851122953</v>
      </c>
      <c r="K15" s="11">
        <f>IFERROR(VLOOKUP(K$6&amp;$A$1&amp;"_"&amp;$A$2,RESULTMED!$1:$1048576,$A15,0)/K$1,"-")</f>
        <v>1397.3994049295559</v>
      </c>
      <c r="L15" s="11">
        <f>IFERROR(VLOOKUP(L$6&amp;$A$1&amp;"_"&amp;$A$2,RESULTMED!$1:$1048576,$A15,0)/L$1,"-")</f>
        <v>1467.9033290389477</v>
      </c>
      <c r="M15" s="11">
        <f>IFERROR(VLOOKUP(M$6&amp;$A$1&amp;"_"&amp;$A$2,RESULTMED!$1:$1048576,$A15,0)/M$1,"-")</f>
        <v>1493.7898916101367</v>
      </c>
      <c r="N15" s="11">
        <f>IFERROR(VLOOKUP(N$6&amp;$A$1&amp;"_"&amp;$A$2,RESULTMED!$1:$1048576,$A15,0)/N$1,"-")</f>
        <v>1523.477579062964</v>
      </c>
      <c r="O15" s="11">
        <f>IFERROR(VLOOKUP(O$6&amp;$A$1&amp;"_"&amp;$A$2,RESULTMED!$1:$1048576,$A15,0)/O$1,"-")</f>
        <v>1587.1127609505388</v>
      </c>
      <c r="P15" s="11">
        <f>IFERROR(VLOOKUP(P$6&amp;$A$1&amp;"_"&amp;$A$2,RESULTMED!$1:$1048576,$A15,0)/P$1,"-")</f>
        <v>1595.0776425980262</v>
      </c>
    </row>
    <row r="16" spans="1:16" ht="28.5" customHeight="1" x14ac:dyDescent="0.2">
      <c r="A16" s="9">
        <v>26</v>
      </c>
      <c r="D16" s="15" t="s">
        <v>46</v>
      </c>
      <c r="E16" s="11">
        <f>IFERROR(VLOOKUP(E$6&amp;$A$1&amp;"_"&amp;$A$2,RESULTMED!$1:$1048576,$A16,0)/E$1,"-")</f>
        <v>1228.1301176562745</v>
      </c>
      <c r="F16" s="11">
        <f>IFERROR(VLOOKUP(F$6&amp;$A$1&amp;"_"&amp;$A$2,RESULTMED!$1:$1048576,$A16,0)/F$1,"-")</f>
        <v>1031.8473718585026</v>
      </c>
      <c r="G16" s="11">
        <f>IFERROR(VLOOKUP(G$6&amp;$A$1&amp;"_"&amp;$A$2,RESULTMED!$1:$1048576,$A16,0)/G$1,"-")</f>
        <v>1085.9020777499984</v>
      </c>
      <c r="H16" s="11">
        <f>IFERROR(VLOOKUP(H$6&amp;$A$1&amp;"_"&amp;$A$2,RESULTMED!$1:$1048576,$A16,0)/H$1,"-")</f>
        <v>1035.1718990518596</v>
      </c>
      <c r="I16" s="11">
        <f>IFERROR(VLOOKUP(I$6&amp;$A$1&amp;"_"&amp;$A$2,RESULTMED!$1:$1048576,$A16,0)/I$1,"-")</f>
        <v>1042.6923524061524</v>
      </c>
      <c r="J16" s="11">
        <f>IFERROR(VLOOKUP(J$6&amp;$A$1&amp;"_"&amp;$A$2,RESULTMED!$1:$1048576,$A16,0)/J$1,"-")</f>
        <v>1099.4618423695538</v>
      </c>
      <c r="K16" s="11">
        <f>IFERROR(VLOOKUP(K$6&amp;$A$1&amp;"_"&amp;$A$2,RESULTMED!$1:$1048576,$A16,0)/K$1,"-")</f>
        <v>1161.2069538876792</v>
      </c>
      <c r="L16" s="11">
        <f>IFERROR(VLOOKUP(L$6&amp;$A$1&amp;"_"&amp;$A$2,RESULTMED!$1:$1048576,$A16,0)/L$1,"-")</f>
        <v>1206.333640395248</v>
      </c>
      <c r="M16" s="11">
        <f>IFERROR(VLOOKUP(M$6&amp;$A$1&amp;"_"&amp;$A$2,RESULTMED!$1:$1048576,$A16,0)/M$1,"-")</f>
        <v>1346.5771499055263</v>
      </c>
      <c r="N16" s="11">
        <f>IFERROR(VLOOKUP(N$6&amp;$A$1&amp;"_"&amp;$A$2,RESULTMED!$1:$1048576,$A16,0)/N$1,"-")</f>
        <v>1434.9930525005518</v>
      </c>
      <c r="O16" s="11">
        <f>IFERROR(VLOOKUP(O$6&amp;$A$1&amp;"_"&amp;$A$2,RESULTMED!$1:$1048576,$A16,0)/O$1,"-")</f>
        <v>1524.7106849252684</v>
      </c>
      <c r="P16" s="11">
        <f>IFERROR(VLOOKUP(P$6&amp;$A$1&amp;"_"&amp;$A$2,RESULTMED!$1:$1048576,$A16,0)/P$1,"-")</f>
        <v>1524.5159974685635</v>
      </c>
    </row>
    <row r="17" spans="1:16" ht="40.5" customHeight="1" x14ac:dyDescent="0.2">
      <c r="A17" s="9">
        <v>27</v>
      </c>
      <c r="D17" s="15" t="s">
        <v>47</v>
      </c>
      <c r="E17" s="11">
        <f>IFERROR(VLOOKUP(E$6&amp;$A$1&amp;"_"&amp;$A$2,RESULTMED!$1:$1048576,$A17,0)/E$1,"-")</f>
        <v>1434.5131768627109</v>
      </c>
      <c r="F17" s="11">
        <f>IFERROR(VLOOKUP(F$6&amp;$A$1&amp;"_"&amp;$A$2,RESULTMED!$1:$1048576,$A17,0)/F$1,"-")</f>
        <v>1238.5510352962485</v>
      </c>
      <c r="G17" s="11">
        <f>IFERROR(VLOOKUP(G$6&amp;$A$1&amp;"_"&amp;$A$2,RESULTMED!$1:$1048576,$A17,0)/G$1,"-")</f>
        <v>1249.8428605913737</v>
      </c>
      <c r="H17" s="11">
        <f>IFERROR(VLOOKUP(H$6&amp;$A$1&amp;"_"&amp;$A$2,RESULTMED!$1:$1048576,$A17,0)/H$1,"-")</f>
        <v>1187.1064359311001</v>
      </c>
      <c r="I17" s="11">
        <f>IFERROR(VLOOKUP(I$6&amp;$A$1&amp;"_"&amp;$A$2,RESULTMED!$1:$1048576,$A17,0)/I$1,"-")</f>
        <v>1259.0200740423006</v>
      </c>
      <c r="J17" s="11">
        <f>IFERROR(VLOOKUP(J$6&amp;$A$1&amp;"_"&amp;$A$2,RESULTMED!$1:$1048576,$A17,0)/J$1,"-")</f>
        <v>1253.9084908505363</v>
      </c>
      <c r="K17" s="11">
        <f>IFERROR(VLOOKUP(K$6&amp;$A$1&amp;"_"&amp;$A$2,RESULTMED!$1:$1048576,$A17,0)/K$1,"-")</f>
        <v>1283.8684109728842</v>
      </c>
      <c r="L17" s="11">
        <f>IFERROR(VLOOKUP(L$6&amp;$A$1&amp;"_"&amp;$A$2,RESULTMED!$1:$1048576,$A17,0)/L$1,"-")</f>
        <v>1323.3381290856814</v>
      </c>
      <c r="M17" s="11">
        <f>IFERROR(VLOOKUP(M$6&amp;$A$1&amp;"_"&amp;$A$2,RESULTMED!$1:$1048576,$A17,0)/M$1,"-")</f>
        <v>1432.4645136757865</v>
      </c>
      <c r="N17" s="11">
        <f>IFERROR(VLOOKUP(N$6&amp;$A$1&amp;"_"&amp;$A$2,RESULTMED!$1:$1048576,$A17,0)/N$1,"-")</f>
        <v>1464.3034626736512</v>
      </c>
      <c r="O17" s="11">
        <f>IFERROR(VLOOKUP(O$6&amp;$A$1&amp;"_"&amp;$A$2,RESULTMED!$1:$1048576,$A17,0)/O$1,"-")</f>
        <v>1501.0460761906279</v>
      </c>
      <c r="P17" s="11">
        <f>IFERROR(VLOOKUP(P$6&amp;$A$1&amp;"_"&amp;$A$2,RESULTMED!$1:$1048576,$A17,0)/P$1,"-")</f>
        <v>1484.6817617894565</v>
      </c>
    </row>
    <row r="18" spans="1:16" ht="40.5" customHeight="1" x14ac:dyDescent="0.2">
      <c r="A18" s="9">
        <v>28</v>
      </c>
      <c r="D18" s="15" t="s">
        <v>48</v>
      </c>
      <c r="E18" s="11">
        <f>IFERROR(VLOOKUP(E$6&amp;$A$1&amp;"_"&amp;$A$2,RESULTMED!$1:$1048576,$A18,0)/E$1,"-")</f>
        <v>2168.6895297019832</v>
      </c>
      <c r="F18" s="11">
        <f>IFERROR(VLOOKUP(F$6&amp;$A$1&amp;"_"&amp;$A$2,RESULTMED!$1:$1048576,$A18,0)/F$1,"-")</f>
        <v>1816.875433988258</v>
      </c>
      <c r="G18" s="11">
        <f>IFERROR(VLOOKUP(G$6&amp;$A$1&amp;"_"&amp;$A$2,RESULTMED!$1:$1048576,$A18,0)/G$1,"-")</f>
        <v>1899.271156484918</v>
      </c>
      <c r="H18" s="11">
        <f>IFERROR(VLOOKUP(H$6&amp;$A$1&amp;"_"&amp;$A$2,RESULTMED!$1:$1048576,$A18,0)/H$1,"-")</f>
        <v>1816.3002709813572</v>
      </c>
      <c r="I18" s="11">
        <f>IFERROR(VLOOKUP(I$6&amp;$A$1&amp;"_"&amp;$A$2,RESULTMED!$1:$1048576,$A18,0)/I$1,"-")</f>
        <v>1931.1586091992644</v>
      </c>
      <c r="J18" s="11">
        <f>IFERROR(VLOOKUP(J$6&amp;$A$1&amp;"_"&amp;$A$2,RESULTMED!$1:$1048576,$A18,0)/J$1,"-")</f>
        <v>1997.3999485312956</v>
      </c>
      <c r="K18" s="11">
        <f>IFERROR(VLOOKUP(K$6&amp;$A$1&amp;"_"&amp;$A$2,RESULTMED!$1:$1048576,$A18,0)/K$1,"-")</f>
        <v>1933.4863341380101</v>
      </c>
      <c r="L18" s="11">
        <f>IFERROR(VLOOKUP(L$6&amp;$A$1&amp;"_"&amp;$A$2,RESULTMED!$1:$1048576,$A18,0)/L$1,"-")</f>
        <v>2031.8295891777425</v>
      </c>
      <c r="M18" s="11">
        <f>IFERROR(VLOOKUP(M$6&amp;$A$1&amp;"_"&amp;$A$2,RESULTMED!$1:$1048576,$A18,0)/M$1,"-")</f>
        <v>2095.9112172172322</v>
      </c>
      <c r="N18" s="11">
        <f>IFERROR(VLOOKUP(N$6&amp;$A$1&amp;"_"&amp;$A$2,RESULTMED!$1:$1048576,$A18,0)/N$1,"-")</f>
        <v>2103.4686248232733</v>
      </c>
      <c r="O18" s="11">
        <f>IFERROR(VLOOKUP(O$6&amp;$A$1&amp;"_"&amp;$A$2,RESULTMED!$1:$1048576,$A18,0)/O$1,"-")</f>
        <v>2129.4770813101613</v>
      </c>
      <c r="P18" s="11">
        <f>IFERROR(VLOOKUP(P$6&amp;$A$1&amp;"_"&amp;$A$2,RESULTMED!$1:$1048576,$A18,0)/P$1,"-")</f>
        <v>2155.1403168896495</v>
      </c>
    </row>
    <row r="19" spans="1:16" ht="40.5" customHeight="1" x14ac:dyDescent="0.2">
      <c r="A19" s="9">
        <v>29</v>
      </c>
      <c r="D19" s="15" t="s">
        <v>49</v>
      </c>
      <c r="E19" s="11">
        <f>IFERROR(VLOOKUP(E$6&amp;$A$1&amp;"_"&amp;$A$2,RESULTMED!$1:$1048576,$A19,0)/E$1,"-")</f>
        <v>2552.4552393626695</v>
      </c>
      <c r="F19" s="11">
        <f>IFERROR(VLOOKUP(F$6&amp;$A$1&amp;"_"&amp;$A$2,RESULTMED!$1:$1048576,$A19,0)/F$1,"-")</f>
        <v>2209.1481783579707</v>
      </c>
      <c r="G19" s="11">
        <f>IFERROR(VLOOKUP(G$6&amp;$A$1&amp;"_"&amp;$A$2,RESULTMED!$1:$1048576,$A19,0)/G$1,"-")</f>
        <v>2184.821720458227</v>
      </c>
      <c r="H19" s="11">
        <f>IFERROR(VLOOKUP(H$6&amp;$A$1&amp;"_"&amp;$A$2,RESULTMED!$1:$1048576,$A19,0)/H$1,"-")</f>
        <v>2241.4518045589421</v>
      </c>
      <c r="I19" s="11">
        <f>IFERROR(VLOOKUP(I$6&amp;$A$1&amp;"_"&amp;$A$2,RESULTMED!$1:$1048576,$A19,0)/I$1,"-")</f>
        <v>2321.1257380926986</v>
      </c>
      <c r="J19" s="11">
        <f>IFERROR(VLOOKUP(J$6&amp;$A$1&amp;"_"&amp;$A$2,RESULTMED!$1:$1048576,$A19,0)/J$1,"-")</f>
        <v>2410.4856638440228</v>
      </c>
      <c r="K19" s="11">
        <f>IFERROR(VLOOKUP(K$6&amp;$A$1&amp;"_"&amp;$A$2,RESULTMED!$1:$1048576,$A19,0)/K$1,"-")</f>
        <v>2456.0375665013871</v>
      </c>
      <c r="L19" s="11">
        <f>IFERROR(VLOOKUP(L$6&amp;$A$1&amp;"_"&amp;$A$2,RESULTMED!$1:$1048576,$A19,0)/L$1,"-")</f>
        <v>2575.6893241648304</v>
      </c>
      <c r="M19" s="11">
        <f>IFERROR(VLOOKUP(M$6&amp;$A$1&amp;"_"&amp;$A$2,RESULTMED!$1:$1048576,$A19,0)/M$1,"-")</f>
        <v>2753.4815876444723</v>
      </c>
      <c r="N19" s="11">
        <f>IFERROR(VLOOKUP(N$6&amp;$A$1&amp;"_"&amp;$A$2,RESULTMED!$1:$1048576,$A19,0)/N$1,"-")</f>
        <v>2656.1825299872144</v>
      </c>
      <c r="O19" s="11">
        <f>IFERROR(VLOOKUP(O$6&amp;$A$1&amp;"_"&amp;$A$2,RESULTMED!$1:$1048576,$A19,0)/O$1,"-")</f>
        <v>2655.1898799854985</v>
      </c>
      <c r="P19" s="11">
        <f>IFERROR(VLOOKUP(P$6&amp;$A$1&amp;"_"&amp;$A$2,RESULTMED!$1:$1048576,$A19,0)/P$1,"-")</f>
        <v>2634.5820971797471</v>
      </c>
    </row>
    <row r="20" spans="1:16" ht="28.5" customHeight="1" x14ac:dyDescent="0.2">
      <c r="A20" s="9">
        <v>30</v>
      </c>
      <c r="D20" s="15" t="s">
        <v>50</v>
      </c>
      <c r="E20" s="11">
        <f>IFERROR(VLOOKUP(E$6&amp;$A$1&amp;"_"&amp;$A$2,RESULTMED!$1:$1048576,$A20,0)/E$1,"-")</f>
        <v>540.43368545167311</v>
      </c>
      <c r="F20" s="11">
        <f>IFERROR(VLOOKUP(F$6&amp;$A$1&amp;"_"&amp;$A$2,RESULTMED!$1:$1048576,$A20,0)/F$1,"-")</f>
        <v>489.7217934289439</v>
      </c>
      <c r="G20" s="11">
        <f>IFERROR(VLOOKUP(G$6&amp;$A$1&amp;"_"&amp;$A$2,RESULTMED!$1:$1048576,$A20,0)/G$1,"-")</f>
        <v>503.62445239586145</v>
      </c>
      <c r="H20" s="11">
        <f>IFERROR(VLOOKUP(H$6&amp;$A$1&amp;"_"&amp;$A$2,RESULTMED!$1:$1048576,$A20,0)/H$1,"-")</f>
        <v>527.84905897417502</v>
      </c>
      <c r="I20" s="11">
        <f>IFERROR(VLOOKUP(I$6&amp;$A$1&amp;"_"&amp;$A$2,RESULTMED!$1:$1048576,$A20,0)/I$1,"-")</f>
        <v>563.51572888566068</v>
      </c>
      <c r="J20" s="11">
        <f>IFERROR(VLOOKUP(J$6&amp;$A$1&amp;"_"&amp;$A$2,RESULTMED!$1:$1048576,$A20,0)/J$1,"-")</f>
        <v>588.60296894911676</v>
      </c>
      <c r="K20" s="11">
        <f>IFERROR(VLOOKUP(K$6&amp;$A$1&amp;"_"&amp;$A$2,RESULTMED!$1:$1048576,$A20,0)/K$1,"-")</f>
        <v>603.75655754236379</v>
      </c>
      <c r="L20" s="11">
        <f>IFERROR(VLOOKUP(L$6&amp;$A$1&amp;"_"&amp;$A$2,RESULTMED!$1:$1048576,$A20,0)/L$1,"-")</f>
        <v>634.07987799415571</v>
      </c>
      <c r="M20" s="11">
        <f>IFERROR(VLOOKUP(M$6&amp;$A$1&amp;"_"&amp;$A$2,RESULTMED!$1:$1048576,$A20,0)/M$1,"-")</f>
        <v>686.46582110309964</v>
      </c>
      <c r="N20" s="11">
        <f>IFERROR(VLOOKUP(N$6&amp;$A$1&amp;"_"&amp;$A$2,RESULTMED!$1:$1048576,$A20,0)/N$1,"-")</f>
        <v>722.5184380836422</v>
      </c>
      <c r="O20" s="11">
        <f>IFERROR(VLOOKUP(O$6&amp;$A$1&amp;"_"&amp;$A$2,RESULTMED!$1:$1048576,$A20,0)/O$1,"-")</f>
        <v>791.2407478432234</v>
      </c>
      <c r="P20" s="11">
        <f>IFERROR(VLOOKUP(P$6&amp;$A$1&amp;"_"&amp;$A$2,RESULTMED!$1:$1048576,$A20,0)/P$1,"-")</f>
        <v>790.35639291869177</v>
      </c>
    </row>
    <row r="21" spans="1:16" ht="28.5" customHeight="1" x14ac:dyDescent="0.2">
      <c r="A21" s="9">
        <v>31</v>
      </c>
      <c r="D21" s="15" t="s">
        <v>51</v>
      </c>
      <c r="E21" s="11">
        <f>IFERROR(VLOOKUP(E$6&amp;$A$1&amp;"_"&amp;$A$2,RESULTMED!$1:$1048576,$A21,0)/E$1,"-")</f>
        <v>1452.3548348081883</v>
      </c>
      <c r="F21" s="11">
        <f>IFERROR(VLOOKUP(F$6&amp;$A$1&amp;"_"&amp;$A$2,RESULTMED!$1:$1048576,$A21,0)/F$1,"-")</f>
        <v>1270.32213698335</v>
      </c>
      <c r="G21" s="11">
        <f>IFERROR(VLOOKUP(G$6&amp;$A$1&amp;"_"&amp;$A$2,RESULTMED!$1:$1048576,$A21,0)/G$1,"-")</f>
        <v>1296.0460468226422</v>
      </c>
      <c r="H21" s="11">
        <f>IFERROR(VLOOKUP(H$6&amp;$A$1&amp;"_"&amp;$A$2,RESULTMED!$1:$1048576,$A21,0)/H$1,"-")</f>
        <v>1289.6157016118491</v>
      </c>
      <c r="I21" s="11">
        <f>IFERROR(VLOOKUP(I$6&amp;$A$1&amp;"_"&amp;$A$2,RESULTMED!$1:$1048576,$A21,0)/I$1,"-")</f>
        <v>1279.2345422151668</v>
      </c>
      <c r="J21" s="11">
        <f>IFERROR(VLOOKUP(J$6&amp;$A$1&amp;"_"&amp;$A$2,RESULTMED!$1:$1048576,$A21,0)/J$1,"-")</f>
        <v>1367.2284591340076</v>
      </c>
      <c r="K21" s="11">
        <f>IFERROR(VLOOKUP(K$6&amp;$A$1&amp;"_"&amp;$A$2,RESULTMED!$1:$1048576,$A21,0)/K$1,"-")</f>
        <v>1331.7362557694514</v>
      </c>
      <c r="L21" s="11">
        <f>IFERROR(VLOOKUP(L$6&amp;$A$1&amp;"_"&amp;$A$2,RESULTMED!$1:$1048576,$A21,0)/L$1,"-")</f>
        <v>1400.3618572615394</v>
      </c>
      <c r="M21" s="11">
        <f>IFERROR(VLOOKUP(M$6&amp;$A$1&amp;"_"&amp;$A$2,RESULTMED!$1:$1048576,$A21,0)/M$1,"-")</f>
        <v>1443.5725210547112</v>
      </c>
      <c r="N21" s="11">
        <f>IFERROR(VLOOKUP(N$6&amp;$A$1&amp;"_"&amp;$A$2,RESULTMED!$1:$1048576,$A21,0)/N$1,"-")</f>
        <v>1526.9019271670386</v>
      </c>
      <c r="O21" s="11">
        <f>IFERROR(VLOOKUP(O$6&amp;$A$1&amp;"_"&amp;$A$2,RESULTMED!$1:$1048576,$A21,0)/O$1,"-")</f>
        <v>1527.7101613056586</v>
      </c>
      <c r="P21" s="11">
        <f>IFERROR(VLOOKUP(P$6&amp;$A$1&amp;"_"&amp;$A$2,RESULTMED!$1:$1048576,$A21,0)/P$1,"-")</f>
        <v>1511.5039288780215</v>
      </c>
    </row>
    <row r="22" spans="1:16" ht="28.5" customHeight="1" thickBot="1" x14ac:dyDescent="0.25">
      <c r="A22" s="9">
        <v>32</v>
      </c>
      <c r="C22" s="5"/>
      <c r="D22" s="5" t="s">
        <v>52</v>
      </c>
      <c r="E22" s="12">
        <f>IFERROR(VLOOKUP(E$6&amp;$A$1&amp;"_"&amp;$A$2,RESULTMED!$1:$1048576,$A22,0)/E$1,"-")</f>
        <v>1130.7034718325485</v>
      </c>
      <c r="F22" s="12">
        <f>IFERROR(VLOOKUP(F$6&amp;$A$1&amp;"_"&amp;$A$2,RESULTMED!$1:$1048576,$A22,0)/F$1,"-")</f>
        <v>1331.9310063244443</v>
      </c>
      <c r="G22" s="12">
        <f>IFERROR(VLOOKUP(G$6&amp;$A$1&amp;"_"&amp;$A$2,RESULTMED!$1:$1048576,$A22,0)/G$1,"-")</f>
        <v>1416.0901991894934</v>
      </c>
      <c r="H22" s="12">
        <f>IFERROR(VLOOKUP(H$6&amp;$A$1&amp;"_"&amp;$A$2,RESULTMED!$1:$1048576,$A22,0)/H$1,"-")</f>
        <v>1109.4300286404573</v>
      </c>
      <c r="I22" s="12">
        <f>IFERROR(VLOOKUP(I$6&amp;$A$1&amp;"_"&amp;$A$2,RESULTMED!$1:$1048576,$A22,0)/I$1,"-")</f>
        <v>1050.5125065969819</v>
      </c>
      <c r="J22" s="12">
        <f>IFERROR(VLOOKUP(J$6&amp;$A$1&amp;"_"&amp;$A$2,RESULTMED!$1:$1048576,$A22,0)/J$1,"-")</f>
        <v>1187.9395844221108</v>
      </c>
      <c r="K22" s="12">
        <f>IFERROR(VLOOKUP(K$6&amp;$A$1&amp;"_"&amp;$A$2,RESULTMED!$1:$1048576,$A22,0)/K$1,"-")</f>
        <v>1154.4343048084825</v>
      </c>
      <c r="L22" s="12">
        <f>IFERROR(VLOOKUP(L$6&amp;$A$1&amp;"_"&amp;$A$2,RESULTMED!$1:$1048576,$A22,0)/L$1,"-")</f>
        <v>1422.9446941731774</v>
      </c>
      <c r="M22" s="12">
        <f>IFERROR(VLOOKUP(M$6&amp;$A$1&amp;"_"&amp;$A$2,RESULTMED!$1:$1048576,$A22,0)/M$1,"-")</f>
        <v>1373.2662691662324</v>
      </c>
      <c r="N22" s="12">
        <f>IFERROR(VLOOKUP(N$6&amp;$A$1&amp;"_"&amp;$A$2,RESULTMED!$1:$1048576,$A22,0)/N$1,"-")</f>
        <v>1363.4386222106016</v>
      </c>
      <c r="O22" s="12">
        <f>IFERROR(VLOOKUP(O$6&amp;$A$1&amp;"_"&amp;$A$2,RESULTMED!$1:$1048576,$A22,0)/O$1,"-")</f>
        <v>1639.5825986538059</v>
      </c>
      <c r="P22" s="12">
        <f>IFERROR(VLOOKUP(P$6&amp;$A$1&amp;"_"&amp;$A$2,RESULTMED!$1:$1048576,$A22,0)/P$1,"-")</f>
        <v>1733.31825315626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C23" sqref="C23"/>
    </sheetView>
  </sheetViews>
  <sheetFormatPr defaultRowHeight="12.75" x14ac:dyDescent="0.2"/>
  <cols>
    <col min="1" max="1" width="9.140625" style="9"/>
    <col min="2" max="2" width="9.140625" style="2"/>
    <col min="3" max="3" width="18.140625" style="2" customWidth="1"/>
    <col min="4" max="15" width="9.140625" style="3"/>
    <col min="16" max="16384" width="9.140625" style="2"/>
  </cols>
  <sheetData>
    <row r="1" spans="1:15" s="9" customFormat="1" x14ac:dyDescent="0.2">
      <c r="A1" s="9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9" customFormat="1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9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33.75" customHeight="1" x14ac:dyDescent="0.2">
      <c r="C4" s="17" t="s">
        <v>23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3.5" thickBot="1" x14ac:dyDescent="0.25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8.5" customHeight="1" thickTop="1" x14ac:dyDescent="0.2">
      <c r="C6" s="7"/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</row>
    <row r="7" spans="1:15" ht="28.5" customHeight="1" x14ac:dyDescent="0.2">
      <c r="A7" s="9">
        <v>0</v>
      </c>
      <c r="C7" s="2" t="s">
        <v>22</v>
      </c>
      <c r="D7" s="11">
        <f>VLOOKUP(D$6&amp;"_"&amp;$A$1&amp;"_"&amp;$A7,BASICA!$1:$1048576,5,0)</f>
        <v>849.60261551150973</v>
      </c>
      <c r="E7" s="11">
        <f>VLOOKUP(E$6&amp;"_"&amp;$A$1&amp;"_"&amp;$A7,BASICA!$1:$1048576,5,0)</f>
        <v>861.2164572065858</v>
      </c>
      <c r="F7" s="11">
        <f>VLOOKUP(F$6&amp;"_"&amp;$A$1&amp;"_"&amp;$A7,BASICA!$1:$1048576,5,0)</f>
        <v>901.87401224570067</v>
      </c>
      <c r="G7" s="11">
        <f>VLOOKUP(G$6&amp;"_"&amp;$A$1&amp;"_"&amp;$A7,BASICA!$1:$1048576,5,0)</f>
        <v>970.37495339104021</v>
      </c>
      <c r="H7" s="11">
        <f>VLOOKUP(H$6&amp;"_"&amp;$A$1&amp;"_"&amp;$A7,BASICA!$1:$1048576,5,0)</f>
        <v>1039.9066369247878</v>
      </c>
      <c r="I7" s="11">
        <f>VLOOKUP(I$6&amp;"_"&amp;$A$1&amp;"_"&amp;$A7,BASICA!$1:$1048576,5,0)</f>
        <v>1117.5385824277889</v>
      </c>
      <c r="J7" s="11">
        <f>VLOOKUP(J$6&amp;"_"&amp;$A$1&amp;"_"&amp;$A7,BASICA!$1:$1048576,5,0)</f>
        <v>1228.1986649091043</v>
      </c>
      <c r="K7" s="11">
        <f>VLOOKUP(K$6&amp;"_"&amp;$A$1&amp;"_"&amp;$A7,BASICA!$1:$1048576,5,0)</f>
        <v>1330.3807895713176</v>
      </c>
      <c r="L7" s="11">
        <f>VLOOKUP(L$6&amp;"_"&amp;$A$1&amp;"_"&amp;$A7,BASICA!$1:$1048576,5,0)</f>
        <v>1452.5466783511613</v>
      </c>
      <c r="M7" s="11">
        <f>VLOOKUP(M$6&amp;"_"&amp;$A$1&amp;"_"&amp;$A7,BASICA!$1:$1048576,5,0)</f>
        <v>1589.2932101305621</v>
      </c>
      <c r="N7" s="11">
        <f>VLOOKUP(N$6&amp;"_"&amp;$A$1&amp;"_"&amp;$A7,BASICA!$1:$1048576,5,0)</f>
        <v>1746.7866099874952</v>
      </c>
      <c r="O7" s="11">
        <f>VLOOKUP(O$6&amp;"_"&amp;$A$1&amp;"_"&amp;$A7,BASICA!$1:$1048576,5,0)</f>
        <v>1850.1375654094018</v>
      </c>
    </row>
    <row r="8" spans="1:15" ht="28.5" customHeight="1" x14ac:dyDescent="0.2">
      <c r="A8" s="9">
        <v>26</v>
      </c>
      <c r="C8" s="2" t="s">
        <v>15</v>
      </c>
      <c r="D8" s="11">
        <f>VLOOKUP(D$6&amp;"_"&amp;$A$1&amp;"_"&amp;$A8,BASICA!$1:$1048576,5,0)</f>
        <v>592.20898768315772</v>
      </c>
      <c r="E8" s="11">
        <f>VLOOKUP(E$6&amp;"_"&amp;$A$1&amp;"_"&amp;$A8,BASICA!$1:$1048576,5,0)</f>
        <v>604.37026523790746</v>
      </c>
      <c r="F8" s="11">
        <f>VLOOKUP(F$6&amp;"_"&amp;$A$1&amp;"_"&amp;$A8,BASICA!$1:$1048576,5,0)</f>
        <v>625.80010630912204</v>
      </c>
      <c r="G8" s="11">
        <f>VLOOKUP(G$6&amp;"_"&amp;$A$1&amp;"_"&amp;$A8,BASICA!$1:$1048576,5,0)</f>
        <v>680.14821714503762</v>
      </c>
      <c r="H8" s="11">
        <f>VLOOKUP(H$6&amp;"_"&amp;$A$1&amp;"_"&amp;$A8,BASICA!$1:$1048576,5,0)</f>
        <v>749.8898033941839</v>
      </c>
      <c r="I8" s="11">
        <f>VLOOKUP(I$6&amp;"_"&amp;$A$1&amp;"_"&amp;$A8,BASICA!$1:$1048576,5,0)</f>
        <v>794.36971492801501</v>
      </c>
      <c r="J8" s="11">
        <f>VLOOKUP(J$6&amp;"_"&amp;$A$1&amp;"_"&amp;$A8,BASICA!$1:$1048576,5,0)</f>
        <v>846.00031839633186</v>
      </c>
      <c r="K8" s="11">
        <f>VLOOKUP(K$6&amp;"_"&amp;$A$1&amp;"_"&amp;$A8,BASICA!$1:$1048576,5,0)</f>
        <v>876.32997901119757</v>
      </c>
      <c r="L8" s="11">
        <f>VLOOKUP(L$6&amp;"_"&amp;$A$1&amp;"_"&amp;$A8,BASICA!$1:$1048576,5,0)</f>
        <v>1028.5639220913101</v>
      </c>
      <c r="M8" s="11">
        <f>VLOOKUP(M$6&amp;"_"&amp;$A$1&amp;"_"&amp;$A8,BASICA!$1:$1048576,5,0)</f>
        <v>1117.9772739361213</v>
      </c>
      <c r="N8" s="11">
        <f>VLOOKUP(N$6&amp;"_"&amp;$A$1&amp;"_"&amp;$A8,BASICA!$1:$1048576,5,0)</f>
        <v>1275.0529773381213</v>
      </c>
      <c r="O8" s="11">
        <f>VLOOKUP(O$6&amp;"_"&amp;$A$1&amp;"_"&amp;$A8,BASICA!$1:$1048576,5,0)</f>
        <v>1357.7746986436441</v>
      </c>
    </row>
    <row r="9" spans="1:15" ht="28.5" customHeight="1" x14ac:dyDescent="0.2">
      <c r="A9" s="9">
        <v>29</v>
      </c>
      <c r="C9" s="2" t="s">
        <v>16</v>
      </c>
      <c r="D9" s="11">
        <f>VLOOKUP(D$6&amp;"_"&amp;$A$1&amp;"_"&amp;$A9,BASICA!$1:$1048576,5,0)</f>
        <v>614.6275436764663</v>
      </c>
      <c r="E9" s="11">
        <f>VLOOKUP(E$6&amp;"_"&amp;$A$1&amp;"_"&amp;$A9,BASICA!$1:$1048576,5,0)</f>
        <v>675.73755900776484</v>
      </c>
      <c r="F9" s="11">
        <f>VLOOKUP(F$6&amp;"_"&amp;$A$1&amp;"_"&amp;$A9,BASICA!$1:$1048576,5,0)</f>
        <v>699.6887025434994</v>
      </c>
      <c r="G9" s="11">
        <f>VLOOKUP(G$6&amp;"_"&amp;$A$1&amp;"_"&amp;$A9,BASICA!$1:$1048576,5,0)</f>
        <v>744.01881962788707</v>
      </c>
      <c r="H9" s="11">
        <f>VLOOKUP(H$6&amp;"_"&amp;$A$1&amp;"_"&amp;$A9,BASICA!$1:$1048576,5,0)</f>
        <v>815.84816974083446</v>
      </c>
      <c r="I9" s="11">
        <f>VLOOKUP(I$6&amp;"_"&amp;$A$1&amp;"_"&amp;$A9,BASICA!$1:$1048576,5,0)</f>
        <v>883.02206439504471</v>
      </c>
      <c r="J9" s="11">
        <f>VLOOKUP(J$6&amp;"_"&amp;$A$1&amp;"_"&amp;$A9,BASICA!$1:$1048576,5,0)</f>
        <v>1003.8186098360954</v>
      </c>
      <c r="K9" s="11">
        <f>VLOOKUP(K$6&amp;"_"&amp;$A$1&amp;"_"&amp;$A9,BASICA!$1:$1048576,5,0)</f>
        <v>1081.9865294865349</v>
      </c>
      <c r="L9" s="11">
        <f>VLOOKUP(L$6&amp;"_"&amp;$A$1&amp;"_"&amp;$A9,BASICA!$1:$1048576,5,0)</f>
        <v>1190.0918291680462</v>
      </c>
      <c r="M9" s="11">
        <f>VLOOKUP(M$6&amp;"_"&amp;$A$1&amp;"_"&amp;$A9,BASICA!$1:$1048576,5,0)</f>
        <v>1333.2747286904928</v>
      </c>
      <c r="N9" s="11">
        <f>VLOOKUP(N$6&amp;"_"&amp;$A$1&amp;"_"&amp;$A9,BASICA!$1:$1048576,5,0)</f>
        <v>1446.8694077429554</v>
      </c>
      <c r="O9" s="11">
        <f>VLOOKUP(O$6&amp;"_"&amp;$A$1&amp;"_"&amp;$A9,BASICA!$1:$1048576,5,0)</f>
        <v>1437.9471480339455</v>
      </c>
    </row>
    <row r="10" spans="1:15" ht="28.5" customHeight="1" x14ac:dyDescent="0.2">
      <c r="A10" s="9">
        <v>31</v>
      </c>
      <c r="C10" s="2" t="s">
        <v>17</v>
      </c>
      <c r="D10" s="11">
        <f>VLOOKUP(D$6&amp;"_"&amp;$A$1&amp;"_"&amp;$A10,BASICA!$1:$1048576,5,0)</f>
        <v>683.96112237262707</v>
      </c>
      <c r="E10" s="11">
        <f>VLOOKUP(E$6&amp;"_"&amp;$A$1&amp;"_"&amp;$A10,BASICA!$1:$1048576,5,0)</f>
        <v>721.20328460062433</v>
      </c>
      <c r="F10" s="11">
        <f>VLOOKUP(F$6&amp;"_"&amp;$A$1&amp;"_"&amp;$A10,BASICA!$1:$1048576,5,0)</f>
        <v>774.55933472896027</v>
      </c>
      <c r="G10" s="11">
        <f>VLOOKUP(G$6&amp;"_"&amp;$A$1&amp;"_"&amp;$A10,BASICA!$1:$1048576,5,0)</f>
        <v>850.95900891001725</v>
      </c>
      <c r="H10" s="11">
        <f>VLOOKUP(H$6&amp;"_"&amp;$A$1&amp;"_"&amp;$A10,BASICA!$1:$1048576,5,0)</f>
        <v>930.71988190615912</v>
      </c>
      <c r="I10" s="11">
        <f>VLOOKUP(I$6&amp;"_"&amp;$A$1&amp;"_"&amp;$A10,BASICA!$1:$1048576,5,0)</f>
        <v>1018.0004810630646</v>
      </c>
      <c r="J10" s="11">
        <f>VLOOKUP(J$6&amp;"_"&amp;$A$1&amp;"_"&amp;$A10,BASICA!$1:$1048576,5,0)</f>
        <v>1131.6917110547383</v>
      </c>
      <c r="K10" s="11">
        <f>VLOOKUP(K$6&amp;"_"&amp;$A$1&amp;"_"&amp;$A10,BASICA!$1:$1048576,5,0)</f>
        <v>1228.6757254759011</v>
      </c>
      <c r="L10" s="11">
        <f>VLOOKUP(L$6&amp;"_"&amp;$A$1&amp;"_"&amp;$A10,BASICA!$1:$1048576,5,0)</f>
        <v>1353.0617400938295</v>
      </c>
      <c r="M10" s="11">
        <f>VLOOKUP(M$6&amp;"_"&amp;$A$1&amp;"_"&amp;$A10,BASICA!$1:$1048576,5,0)</f>
        <v>1507.4305323599478</v>
      </c>
      <c r="N10" s="11">
        <f>VLOOKUP(N$6&amp;"_"&amp;$A$1&amp;"_"&amp;$A10,BASICA!$1:$1048576,5,0)</f>
        <v>1718.5435554626915</v>
      </c>
      <c r="O10" s="11">
        <f>VLOOKUP(O$6&amp;"_"&amp;$A$1&amp;"_"&amp;$A10,BASICA!$1:$1048576,5,0)</f>
        <v>1819.6550246275699</v>
      </c>
    </row>
    <row r="11" spans="1:15" ht="28.5" customHeight="1" x14ac:dyDescent="0.2">
      <c r="A11" s="9">
        <v>33</v>
      </c>
      <c r="C11" s="2" t="s">
        <v>18</v>
      </c>
      <c r="D11" s="11">
        <f>VLOOKUP(D$6&amp;"_"&amp;$A$1&amp;"_"&amp;$A11,BASICA!$1:$1048576,5,0)</f>
        <v>843.58680209058457</v>
      </c>
      <c r="E11" s="11">
        <f>VLOOKUP(E$6&amp;"_"&amp;$A$1&amp;"_"&amp;$A11,BASICA!$1:$1048576,5,0)</f>
        <v>829.57462986880364</v>
      </c>
      <c r="F11" s="11">
        <f>VLOOKUP(F$6&amp;"_"&amp;$A$1&amp;"_"&amp;$A11,BASICA!$1:$1048576,5,0)</f>
        <v>873.75442396204187</v>
      </c>
      <c r="G11" s="11">
        <f>VLOOKUP(G$6&amp;"_"&amp;$A$1&amp;"_"&amp;$A11,BASICA!$1:$1048576,5,0)</f>
        <v>944.30268965733774</v>
      </c>
      <c r="H11" s="11">
        <f>VLOOKUP(H$6&amp;"_"&amp;$A$1&amp;"_"&amp;$A11,BASICA!$1:$1048576,5,0)</f>
        <v>1004.1614177886285</v>
      </c>
      <c r="I11" s="11">
        <f>VLOOKUP(I$6&amp;"_"&amp;$A$1&amp;"_"&amp;$A11,BASICA!$1:$1048576,5,0)</f>
        <v>1102.9763636500595</v>
      </c>
      <c r="J11" s="11">
        <f>VLOOKUP(J$6&amp;"_"&amp;$A$1&amp;"_"&amp;$A11,BASICA!$1:$1048576,5,0)</f>
        <v>1232.8846990935178</v>
      </c>
      <c r="K11" s="11">
        <f>VLOOKUP(K$6&amp;"_"&amp;$A$1&amp;"_"&amp;$A11,BASICA!$1:$1048576,5,0)</f>
        <v>1341.0766806449633</v>
      </c>
      <c r="L11" s="11">
        <f>VLOOKUP(L$6&amp;"_"&amp;$A$1&amp;"_"&amp;$A11,BASICA!$1:$1048576,5,0)</f>
        <v>1509.5818661559551</v>
      </c>
      <c r="M11" s="11">
        <f>VLOOKUP(M$6&amp;"_"&amp;$A$1&amp;"_"&amp;$A11,BASICA!$1:$1048576,5,0)</f>
        <v>1679.6306082636602</v>
      </c>
      <c r="N11" s="11">
        <f>VLOOKUP(N$6&amp;"_"&amp;$A$1&amp;"_"&amp;$A11,BASICA!$1:$1048576,5,0)</f>
        <v>1814.1293873610857</v>
      </c>
      <c r="O11" s="11">
        <f>VLOOKUP(O$6&amp;"_"&amp;$A$1&amp;"_"&amp;$A11,BASICA!$1:$1048576,5,0)</f>
        <v>1939.3399855191681</v>
      </c>
    </row>
    <row r="12" spans="1:15" ht="28.5" customHeight="1" x14ac:dyDescent="0.2">
      <c r="A12" s="9">
        <v>35</v>
      </c>
      <c r="C12" s="2" t="s">
        <v>19</v>
      </c>
      <c r="D12" s="11">
        <f>VLOOKUP(D$6&amp;"_"&amp;$A$1&amp;"_"&amp;$A12,BASICA!$1:$1048576,5,0)</f>
        <v>988.25678817753715</v>
      </c>
      <c r="E12" s="11">
        <f>VLOOKUP(E$6&amp;"_"&amp;$A$1&amp;"_"&amp;$A12,BASICA!$1:$1048576,5,0)</f>
        <v>996.55837525615129</v>
      </c>
      <c r="F12" s="11">
        <f>VLOOKUP(F$6&amp;"_"&amp;$A$1&amp;"_"&amp;$A12,BASICA!$1:$1048576,5,0)</f>
        <v>1032.2148589883755</v>
      </c>
      <c r="G12" s="11">
        <f>VLOOKUP(G$6&amp;"_"&amp;$A$1&amp;"_"&amp;$A12,BASICA!$1:$1048576,5,0)</f>
        <v>1107.8212053692357</v>
      </c>
      <c r="H12" s="11">
        <f>VLOOKUP(H$6&amp;"_"&amp;$A$1&amp;"_"&amp;$A12,BASICA!$1:$1048576,5,0)</f>
        <v>1183.9003535344323</v>
      </c>
      <c r="I12" s="11">
        <f>VLOOKUP(I$6&amp;"_"&amp;$A$1&amp;"_"&amp;$A12,BASICA!$1:$1048576,5,0)</f>
        <v>1254.8150142178847</v>
      </c>
      <c r="J12" s="11">
        <f>VLOOKUP(J$6&amp;"_"&amp;$A$1&amp;"_"&amp;$A12,BASICA!$1:$1048576,5,0)</f>
        <v>1361.1947031202694</v>
      </c>
      <c r="K12" s="11">
        <f>VLOOKUP(K$6&amp;"_"&amp;$A$1&amp;"_"&amp;$A12,BASICA!$1:$1048576,5,0)</f>
        <v>1474.7910030931905</v>
      </c>
      <c r="L12" s="11">
        <f>VLOOKUP(L$6&amp;"_"&amp;$A$1&amp;"_"&amp;$A12,BASICA!$1:$1048576,5,0)</f>
        <v>1568.4178040557485</v>
      </c>
      <c r="M12" s="11">
        <f>VLOOKUP(M$6&amp;"_"&amp;$A$1&amp;"_"&amp;$A12,BASICA!$1:$1048576,5,0)</f>
        <v>1691.2675895074544</v>
      </c>
      <c r="N12" s="11">
        <f>VLOOKUP(N$6&amp;"_"&amp;$A$1&amp;"_"&amp;$A12,BASICA!$1:$1048576,5,0)</f>
        <v>1864.3337920256529</v>
      </c>
      <c r="O12" s="11">
        <f>VLOOKUP(O$6&amp;"_"&amp;$A$1&amp;"_"&amp;$A12,BASICA!$1:$1048576,5,0)</f>
        <v>1976.7992254022122</v>
      </c>
    </row>
    <row r="13" spans="1:15" ht="28.5" customHeight="1" thickBot="1" x14ac:dyDescent="0.25">
      <c r="A13" s="9">
        <v>43</v>
      </c>
      <c r="C13" s="5" t="s">
        <v>20</v>
      </c>
      <c r="D13" s="12">
        <f>VLOOKUP(D$6&amp;"_"&amp;$A$1&amp;"_"&amp;$A13,BASICA!$1:$1048576,5,0)</f>
        <v>794.17274680591254</v>
      </c>
      <c r="E13" s="12">
        <f>VLOOKUP(E$6&amp;"_"&amp;$A$1&amp;"_"&amp;$A13,BASICA!$1:$1048576,5,0)</f>
        <v>825.62045117506932</v>
      </c>
      <c r="F13" s="12">
        <f>VLOOKUP(F$6&amp;"_"&amp;$A$1&amp;"_"&amp;$A13,BASICA!$1:$1048576,5,0)</f>
        <v>888.72997405954607</v>
      </c>
      <c r="G13" s="12">
        <f>VLOOKUP(G$6&amp;"_"&amp;$A$1&amp;"_"&amp;$A13,BASICA!$1:$1048576,5,0)</f>
        <v>934.59258538630229</v>
      </c>
      <c r="H13" s="12">
        <f>VLOOKUP(H$6&amp;"_"&amp;$A$1&amp;"_"&amp;$A13,BASICA!$1:$1048576,5,0)</f>
        <v>995.82298294252769</v>
      </c>
      <c r="I13" s="12">
        <f>VLOOKUP(I$6&amp;"_"&amp;$A$1&amp;"_"&amp;$A13,BASICA!$1:$1048576,5,0)</f>
        <v>1073.256364725263</v>
      </c>
      <c r="J13" s="12">
        <f>VLOOKUP(J$6&amp;"_"&amp;$A$1&amp;"_"&amp;$A13,BASICA!$1:$1048576,5,0)</f>
        <v>1165.5259227498416</v>
      </c>
      <c r="K13" s="12">
        <f>VLOOKUP(K$6&amp;"_"&amp;$A$1&amp;"_"&amp;$A13,BASICA!$1:$1048576,5,0)</f>
        <v>1284.0020064884245</v>
      </c>
      <c r="L13" s="12">
        <f>VLOOKUP(L$6&amp;"_"&amp;$A$1&amp;"_"&amp;$A13,BASICA!$1:$1048576,5,0)</f>
        <v>1422.6478227452676</v>
      </c>
      <c r="M13" s="12">
        <f>VLOOKUP(M$6&amp;"_"&amp;$A$1&amp;"_"&amp;$A13,BASICA!$1:$1048576,5,0)</f>
        <v>1538.1080617367368</v>
      </c>
      <c r="N13" s="12">
        <f>VLOOKUP(N$6&amp;"_"&amp;$A$1&amp;"_"&amp;$A13,BASICA!$1:$1048576,5,0)</f>
        <v>1657.015305672895</v>
      </c>
      <c r="O13" s="12">
        <f>VLOOKUP(O$6&amp;"_"&amp;$A$1&amp;"_"&amp;$A13,BASICA!$1:$1048576,5,0)</f>
        <v>1783.4277553595507</v>
      </c>
    </row>
    <row r="14" spans="1:15" ht="13.5" thickTop="1" x14ac:dyDescent="0.2">
      <c r="C14" s="4" t="s">
        <v>21</v>
      </c>
    </row>
    <row r="15" spans="1:15" x14ac:dyDescent="0.2">
      <c r="C15" s="4" t="s">
        <v>27</v>
      </c>
    </row>
  </sheetData>
  <mergeCells count="1">
    <mergeCell ref="C4:O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/>
  </sheetViews>
  <sheetFormatPr defaultRowHeight="12.75" x14ac:dyDescent="0.2"/>
  <cols>
    <col min="1" max="1" width="9.140625" style="18"/>
    <col min="2" max="2" width="25.42578125" style="18" customWidth="1"/>
    <col min="3" max="12" width="9.140625" style="19"/>
    <col min="13" max="16384" width="9.140625" style="18"/>
  </cols>
  <sheetData>
    <row r="1" spans="1:12" x14ac:dyDescent="0.2">
      <c r="A1" s="18">
        <v>33</v>
      </c>
    </row>
    <row r="3" spans="1:12" ht="39" customHeight="1" x14ac:dyDescent="0.2">
      <c r="B3" s="29" t="s">
        <v>76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3.5" thickBot="1" x14ac:dyDescent="0.25"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27" customHeight="1" thickTop="1" x14ac:dyDescent="0.2">
      <c r="B5" s="26"/>
      <c r="C5" s="25">
        <v>2001</v>
      </c>
      <c r="D5" s="25">
        <v>2002</v>
      </c>
      <c r="E5" s="25">
        <v>2003</v>
      </c>
      <c r="F5" s="25">
        <v>2004</v>
      </c>
      <c r="G5" s="25">
        <v>2005</v>
      </c>
      <c r="H5" s="25">
        <v>2006</v>
      </c>
      <c r="I5" s="25">
        <v>2007</v>
      </c>
      <c r="J5" s="25">
        <v>2008</v>
      </c>
      <c r="K5" s="25">
        <v>2009</v>
      </c>
      <c r="L5" s="25">
        <v>2011</v>
      </c>
    </row>
    <row r="6" spans="1:12" ht="39" customHeight="1" x14ac:dyDescent="0.2">
      <c r="A6" s="18">
        <v>4</v>
      </c>
      <c r="B6" s="24" t="s">
        <v>75</v>
      </c>
      <c r="C6" s="23">
        <f>VLOOKUP(C$5&amp;$A$1,Sheet1!$1:$1048576,$A6,0)*100</f>
        <v>26.876899999999999</v>
      </c>
      <c r="D6" s="23">
        <f>VLOOKUP(D$5&amp;$A$1,Sheet1!$1:$1048576,$A6,0)*100</f>
        <v>26.818599999999996</v>
      </c>
      <c r="E6" s="23">
        <f>VLOOKUP(E$5&amp;$A$1,Sheet1!$1:$1048576,$A6,0)*100</f>
        <v>25.788800000000002</v>
      </c>
      <c r="F6" s="23">
        <f>VLOOKUP(F$5&amp;$A$1,Sheet1!$1:$1048576,$A6,0)*100</f>
        <v>26.040600000000001</v>
      </c>
      <c r="G6" s="23">
        <f>VLOOKUP(G$5&amp;$A$1,Sheet1!$1:$1048576,$A6,0)*100</f>
        <v>26.535299999999999</v>
      </c>
      <c r="H6" s="23">
        <f>VLOOKUP(H$5&amp;$A$1,Sheet1!$1:$1048576,$A6,0)*100</f>
        <v>24.185400000000001</v>
      </c>
      <c r="I6" s="23">
        <f>VLOOKUP(I$5&amp;$A$1,Sheet1!$1:$1048576,$A6,0)*100</f>
        <v>25.082700000000003</v>
      </c>
      <c r="J6" s="23">
        <f>VLOOKUP(J$5&amp;$A$1,Sheet1!$1:$1048576,$A6,0)*100</f>
        <v>24.637800000000002</v>
      </c>
      <c r="K6" s="23">
        <f>VLOOKUP(K$5&amp;$A$1,Sheet1!$1:$1048576,$A6,0)*100</f>
        <v>23.655799999999999</v>
      </c>
      <c r="L6" s="23">
        <f>VLOOKUP(L$5&amp;$A$1,Sheet1!$1:$1048576,$A6,0)*100</f>
        <v>23.918400000000002</v>
      </c>
    </row>
    <row r="7" spans="1:12" ht="39" customHeight="1" thickBot="1" x14ac:dyDescent="0.25">
      <c r="A7" s="18">
        <v>5</v>
      </c>
      <c r="B7" s="22" t="s">
        <v>74</v>
      </c>
      <c r="C7" s="21">
        <f>VLOOKUP(C$5&amp;$A$1,Sheet1!$1:$1048576,$A7,0)*100</f>
        <v>92.3827</v>
      </c>
      <c r="D7" s="21">
        <f>VLOOKUP(D$5&amp;$A$1,Sheet1!$1:$1048576,$A7,0)*100</f>
        <v>93.010300000000001</v>
      </c>
      <c r="E7" s="21">
        <f>VLOOKUP(E$5&amp;$A$1,Sheet1!$1:$1048576,$A7,0)*100</f>
        <v>92.764400000000009</v>
      </c>
      <c r="F7" s="21">
        <f>VLOOKUP(F$5&amp;$A$1,Sheet1!$1:$1048576,$A7,0)*100</f>
        <v>93.031900000000007</v>
      </c>
      <c r="G7" s="21">
        <f>VLOOKUP(G$5&amp;$A$1,Sheet1!$1:$1048576,$A7,0)*100</f>
        <v>93.537099999999995</v>
      </c>
      <c r="H7" s="21">
        <f>VLOOKUP(H$5&amp;$A$1,Sheet1!$1:$1048576,$A7,0)*100</f>
        <v>91.403400000000005</v>
      </c>
      <c r="I7" s="21">
        <f>VLOOKUP(I$5&amp;$A$1,Sheet1!$1:$1048576,$A7,0)*100</f>
        <v>92.444099999999992</v>
      </c>
      <c r="J7" s="21">
        <f>VLOOKUP(J$5&amp;$A$1,Sheet1!$1:$1048576,$A7,0)*100</f>
        <v>92.612700000000004</v>
      </c>
      <c r="K7" s="21">
        <f>VLOOKUP(K$5&amp;$A$1,Sheet1!$1:$1048576,$A7,0)*100</f>
        <v>92.022000000000006</v>
      </c>
      <c r="L7" s="21">
        <f>VLOOKUP(L$5&amp;$A$1,Sheet1!$1:$1048576,$A7,0)*100</f>
        <v>94.196100000000001</v>
      </c>
    </row>
    <row r="8" spans="1:12" ht="13.5" thickTop="1" x14ac:dyDescent="0.2">
      <c r="B8" s="20" t="s">
        <v>73</v>
      </c>
    </row>
    <row r="9" spans="1:12" x14ac:dyDescent="0.2">
      <c r="B9" s="20" t="s">
        <v>72</v>
      </c>
    </row>
  </sheetData>
  <mergeCells count="1">
    <mergeCell ref="B3:L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showGridLines="0" workbookViewId="0"/>
  </sheetViews>
  <sheetFormatPr defaultRowHeight="12.75" x14ac:dyDescent="0.2"/>
  <cols>
    <col min="1" max="1" width="9.140625" style="18"/>
    <col min="2" max="2" width="25.42578125" style="18" customWidth="1"/>
    <col min="3" max="4" width="15.140625" style="19" customWidth="1"/>
    <col min="5" max="5" width="1.85546875" style="19" customWidth="1"/>
    <col min="6" max="7" width="15.140625" style="19" customWidth="1"/>
    <col min="8" max="16384" width="9.140625" style="18"/>
  </cols>
  <sheetData>
    <row r="3" spans="2:7" ht="44.25" customHeight="1" x14ac:dyDescent="0.2">
      <c r="B3" s="29" t="s">
        <v>83</v>
      </c>
      <c r="C3" s="29"/>
      <c r="D3" s="29"/>
      <c r="E3" s="29"/>
      <c r="F3" s="29"/>
      <c r="G3" s="29"/>
    </row>
    <row r="4" spans="2:7" ht="13.5" thickBot="1" x14ac:dyDescent="0.25">
      <c r="B4" s="28"/>
      <c r="C4" s="27"/>
      <c r="D4" s="27"/>
      <c r="E4" s="27"/>
      <c r="F4" s="27"/>
      <c r="G4" s="27"/>
    </row>
    <row r="5" spans="2:7" ht="27" customHeight="1" thickTop="1" x14ac:dyDescent="0.2">
      <c r="B5" s="34" t="s">
        <v>82</v>
      </c>
      <c r="C5" s="33" t="s">
        <v>81</v>
      </c>
      <c r="D5" s="33"/>
      <c r="E5" s="25"/>
      <c r="F5" s="33" t="s">
        <v>80</v>
      </c>
      <c r="G5" s="33"/>
    </row>
    <row r="6" spans="2:7" ht="27" customHeight="1" x14ac:dyDescent="0.2">
      <c r="B6" s="32"/>
      <c r="C6" s="31">
        <v>2009</v>
      </c>
      <c r="D6" s="31">
        <v>2011</v>
      </c>
      <c r="E6" s="31"/>
      <c r="F6" s="31">
        <v>2009</v>
      </c>
      <c r="G6" s="31">
        <v>2011</v>
      </c>
    </row>
    <row r="7" spans="2:7" ht="39" customHeight="1" x14ac:dyDescent="0.2">
      <c r="B7" s="24" t="s">
        <v>79</v>
      </c>
      <c r="C7" s="23">
        <f>100*Plan4!E5</f>
        <v>86.923720000000003</v>
      </c>
      <c r="D7" s="23">
        <f>100*Plan4!E6</f>
        <v>84.559609999999992</v>
      </c>
      <c r="E7" s="23"/>
      <c r="F7" s="23">
        <f>100*Plan4!F5</f>
        <v>76.118099999999998</v>
      </c>
      <c r="G7" s="23">
        <f>100*Plan4!F6</f>
        <v>69.10020999999999</v>
      </c>
    </row>
    <row r="8" spans="2:7" ht="39" customHeight="1" x14ac:dyDescent="0.2">
      <c r="B8" s="30" t="s">
        <v>78</v>
      </c>
      <c r="C8" s="23">
        <f>100*Plan4!E13</f>
        <v>45.341609999999996</v>
      </c>
      <c r="D8" s="23">
        <f>100*Plan4!E14</f>
        <v>37.904759999999996</v>
      </c>
      <c r="E8" s="23"/>
      <c r="F8" s="23">
        <f>100*Plan4!F13</f>
        <v>46.175750000000001</v>
      </c>
      <c r="G8" s="23">
        <f>100*Plan4!F14</f>
        <v>39.900079999999996</v>
      </c>
    </row>
    <row r="9" spans="2:7" ht="39" customHeight="1" thickBot="1" x14ac:dyDescent="0.25">
      <c r="B9" s="22" t="s">
        <v>77</v>
      </c>
      <c r="C9" s="21">
        <f>100*Plan4!E21</f>
        <v>18.268049999999999</v>
      </c>
      <c r="D9" s="21">
        <f>100*Plan4!E22</f>
        <v>16.16508</v>
      </c>
      <c r="E9" s="21"/>
      <c r="F9" s="21">
        <f>100*Plan4!F21</f>
        <v>30.147950000000002</v>
      </c>
      <c r="G9" s="21">
        <f>100*Plan4!F22</f>
        <v>28.208689999999997</v>
      </c>
    </row>
    <row r="10" spans="2:7" ht="13.5" thickTop="1" x14ac:dyDescent="0.2">
      <c r="B10" s="20" t="s">
        <v>73</v>
      </c>
    </row>
    <row r="11" spans="2:7" x14ac:dyDescent="0.2">
      <c r="B11" s="20" t="s">
        <v>72</v>
      </c>
    </row>
  </sheetData>
  <mergeCells count="4">
    <mergeCell ref="B3:G3"/>
    <mergeCell ref="C5:D5"/>
    <mergeCell ref="F5:G5"/>
    <mergeCell ref="B5:B6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showGridLines="0" workbookViewId="0"/>
  </sheetViews>
  <sheetFormatPr defaultRowHeight="12.75" x14ac:dyDescent="0.2"/>
  <cols>
    <col min="1" max="1" width="9.140625" style="18"/>
    <col min="2" max="2" width="28.85546875" style="18" customWidth="1"/>
    <col min="3" max="4" width="31.28515625" style="19" customWidth="1"/>
    <col min="5" max="16384" width="9.140625" style="18"/>
  </cols>
  <sheetData>
    <row r="3" spans="2:4" ht="44.25" customHeight="1" x14ac:dyDescent="0.2">
      <c r="B3" s="29" t="s">
        <v>85</v>
      </c>
      <c r="C3" s="29"/>
      <c r="D3" s="29"/>
    </row>
    <row r="4" spans="2:4" ht="13.5" thickBot="1" x14ac:dyDescent="0.25">
      <c r="B4" s="28"/>
      <c r="C4" s="27"/>
      <c r="D4" s="27"/>
    </row>
    <row r="5" spans="2:4" ht="27" customHeight="1" thickTop="1" x14ac:dyDescent="0.2">
      <c r="B5" s="34" t="s">
        <v>82</v>
      </c>
      <c r="C5" s="33" t="s">
        <v>84</v>
      </c>
      <c r="D5" s="33"/>
    </row>
    <row r="6" spans="2:4" ht="27" customHeight="1" x14ac:dyDescent="0.2">
      <c r="B6" s="32"/>
      <c r="C6" s="31">
        <v>2009</v>
      </c>
      <c r="D6" s="31">
        <v>2011</v>
      </c>
    </row>
    <row r="7" spans="2:4" ht="39" customHeight="1" x14ac:dyDescent="0.2">
      <c r="B7" s="24" t="s">
        <v>79</v>
      </c>
      <c r="C7" s="36">
        <f>Plan6!D8</f>
        <v>0.16209999999999999</v>
      </c>
      <c r="D7" s="36">
        <f>Plan6!L8</f>
        <v>0.35189999999999999</v>
      </c>
    </row>
    <row r="8" spans="2:4" ht="39" customHeight="1" x14ac:dyDescent="0.2">
      <c r="B8" s="30" t="s">
        <v>78</v>
      </c>
      <c r="C8" s="36">
        <f>Plan6!D15</f>
        <v>0.21260000000000001</v>
      </c>
      <c r="D8" s="36">
        <f>Plan6!L15</f>
        <v>0.35199999999999998</v>
      </c>
    </row>
    <row r="9" spans="2:4" ht="39" customHeight="1" thickBot="1" x14ac:dyDescent="0.25">
      <c r="B9" s="22" t="s">
        <v>77</v>
      </c>
      <c r="C9" s="35">
        <f>Plan6!D22</f>
        <v>0.14269999999999999</v>
      </c>
      <c r="D9" s="35">
        <f>Plan6!L22</f>
        <v>0.40300000000000002</v>
      </c>
    </row>
    <row r="10" spans="2:4" ht="13.5" thickTop="1" x14ac:dyDescent="0.2">
      <c r="B10" s="20" t="s">
        <v>73</v>
      </c>
    </row>
    <row r="11" spans="2:4" x14ac:dyDescent="0.2">
      <c r="B11" s="20" t="s">
        <v>72</v>
      </c>
    </row>
  </sheetData>
  <mergeCells count="3">
    <mergeCell ref="B3:D3"/>
    <mergeCell ref="B5:B6"/>
    <mergeCell ref="C5:D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showGridLines="0" workbookViewId="0"/>
  </sheetViews>
  <sheetFormatPr defaultRowHeight="12.75" x14ac:dyDescent="0.2"/>
  <cols>
    <col min="1" max="1" width="9.140625" style="18"/>
    <col min="2" max="2" width="28.85546875" style="18" customWidth="1"/>
    <col min="3" max="4" width="31.28515625" style="19" customWidth="1"/>
    <col min="5" max="16384" width="9.140625" style="18"/>
  </cols>
  <sheetData>
    <row r="3" spans="2:4" ht="44.25" customHeight="1" x14ac:dyDescent="0.2">
      <c r="B3" s="29" t="s">
        <v>90</v>
      </c>
      <c r="C3" s="29"/>
      <c r="D3" s="29"/>
    </row>
    <row r="4" spans="2:4" ht="13.5" thickBot="1" x14ac:dyDescent="0.25">
      <c r="B4" s="28"/>
      <c r="C4" s="27"/>
      <c r="D4" s="27"/>
    </row>
    <row r="5" spans="2:4" ht="27" customHeight="1" thickTop="1" x14ac:dyDescent="0.2">
      <c r="B5" s="37"/>
      <c r="C5" s="31" t="s">
        <v>89</v>
      </c>
      <c r="D5" s="31" t="s">
        <v>88</v>
      </c>
    </row>
    <row r="6" spans="2:4" ht="39" customHeight="1" x14ac:dyDescent="0.2">
      <c r="B6" s="24" t="s">
        <v>87</v>
      </c>
      <c r="C6" s="36" t="str">
        <f>Plan8!C69</f>
        <v>0.0237***</v>
      </c>
      <c r="D6" s="36" t="str">
        <f>Plan8!C70</f>
        <v>(0.000294)</v>
      </c>
    </row>
    <row r="7" spans="2:4" ht="39" customHeight="1" thickBot="1" x14ac:dyDescent="0.25">
      <c r="B7" s="22" t="s">
        <v>86</v>
      </c>
      <c r="C7" s="35" t="str">
        <f>Plan8!D69</f>
        <v>0.00282***</v>
      </c>
      <c r="D7" s="35" t="str">
        <f>Plan8!D70</f>
        <v>(0.000230)</v>
      </c>
    </row>
    <row r="8" spans="2:4" ht="13.5" thickTop="1" x14ac:dyDescent="0.2">
      <c r="B8" s="20" t="s">
        <v>73</v>
      </c>
    </row>
    <row r="9" spans="2:4" x14ac:dyDescent="0.2">
      <c r="B9" s="20" t="s">
        <v>72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2.75" x14ac:dyDescent="0.2"/>
  <cols>
    <col min="1" max="1" width="9.140625" style="18"/>
    <col min="2" max="2" width="28.85546875" style="18" customWidth="1"/>
    <col min="3" max="4" width="31.28515625" style="19" customWidth="1"/>
    <col min="5" max="16384" width="9.140625" style="18"/>
  </cols>
  <sheetData>
    <row r="1" spans="1:4" x14ac:dyDescent="0.2">
      <c r="A1" s="18">
        <v>33</v>
      </c>
    </row>
    <row r="3" spans="1:4" ht="44.25" customHeight="1" x14ac:dyDescent="0.2">
      <c r="B3" s="29" t="s">
        <v>94</v>
      </c>
      <c r="C3" s="29"/>
      <c r="D3" s="29"/>
    </row>
    <row r="4" spans="1:4" ht="13.5" thickBot="1" x14ac:dyDescent="0.25">
      <c r="B4" s="28"/>
      <c r="C4" s="27"/>
      <c r="D4" s="27"/>
    </row>
    <row r="5" spans="1:4" ht="27" customHeight="1" thickTop="1" x14ac:dyDescent="0.2">
      <c r="B5" s="37"/>
      <c r="C5" s="31" t="s">
        <v>93</v>
      </c>
      <c r="D5" s="31" t="s">
        <v>88</v>
      </c>
    </row>
    <row r="6" spans="1:4" ht="39" customHeight="1" x14ac:dyDescent="0.2">
      <c r="B6" s="24" t="s">
        <v>92</v>
      </c>
      <c r="C6" s="36" t="str">
        <f>Plan8!H69</f>
        <v>0.0649***</v>
      </c>
      <c r="D6" s="36" t="str">
        <f>Plan8!H70</f>
        <v>(0.000521)</v>
      </c>
    </row>
    <row r="7" spans="1:4" ht="39" customHeight="1" thickBot="1" x14ac:dyDescent="0.25">
      <c r="B7" s="22" t="s">
        <v>91</v>
      </c>
      <c r="C7" s="35" t="str">
        <f>Plan8!G69</f>
        <v>0.0116***</v>
      </c>
      <c r="D7" s="35" t="str">
        <f>Plan8!G70</f>
        <v>(0.000383)</v>
      </c>
    </row>
    <row r="8" spans="1:4" ht="13.5" thickTop="1" x14ac:dyDescent="0.2">
      <c r="B8" s="20" t="s">
        <v>73</v>
      </c>
    </row>
    <row r="9" spans="1:4" x14ac:dyDescent="0.2">
      <c r="B9" s="20" t="s">
        <v>72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2.75" x14ac:dyDescent="0.2"/>
  <cols>
    <col min="1" max="1" width="9.140625" style="18"/>
    <col min="2" max="2" width="28.85546875" style="18" customWidth="1"/>
    <col min="3" max="4" width="31.28515625" style="19" customWidth="1"/>
    <col min="5" max="16384" width="9.140625" style="18"/>
  </cols>
  <sheetData>
    <row r="1" spans="1:4" x14ac:dyDescent="0.2">
      <c r="A1" s="18">
        <v>33</v>
      </c>
    </row>
    <row r="3" spans="1:4" ht="44.25" customHeight="1" x14ac:dyDescent="0.2">
      <c r="B3" s="29" t="s">
        <v>102</v>
      </c>
      <c r="C3" s="29"/>
      <c r="D3" s="29"/>
    </row>
    <row r="4" spans="1:4" ht="13.5" thickBot="1" x14ac:dyDescent="0.25">
      <c r="B4" s="28"/>
      <c r="C4" s="27"/>
      <c r="D4" s="27"/>
    </row>
    <row r="5" spans="1:4" ht="27" customHeight="1" thickTop="1" x14ac:dyDescent="0.2">
      <c r="B5" s="37"/>
      <c r="C5" s="31" t="s">
        <v>93</v>
      </c>
      <c r="D5" s="31" t="s">
        <v>88</v>
      </c>
    </row>
    <row r="6" spans="1:4" ht="39" customHeight="1" x14ac:dyDescent="0.2">
      <c r="B6" s="24" t="s">
        <v>101</v>
      </c>
      <c r="C6" s="36" t="str">
        <f>Plan11!C67</f>
        <v>0.0312***</v>
      </c>
      <c r="D6" s="36" t="str">
        <f>Plan11!C68</f>
        <v>(0.00199)</v>
      </c>
    </row>
    <row r="7" spans="1:4" s="38" customFormat="1" ht="39" customHeight="1" x14ac:dyDescent="0.2">
      <c r="B7" s="30" t="s">
        <v>100</v>
      </c>
      <c r="C7" s="39" t="str">
        <f>Plan11!E65</f>
        <v>0.156***</v>
      </c>
      <c r="D7" s="39" t="str">
        <f>Plan11!E66</f>
        <v>(0.00402)</v>
      </c>
    </row>
    <row r="8" spans="1:4" s="38" customFormat="1" ht="39" customHeight="1" x14ac:dyDescent="0.2">
      <c r="B8" s="30" t="s">
        <v>99</v>
      </c>
      <c r="C8" s="39" t="str">
        <f>Plan11!B65</f>
        <v>0.0219***</v>
      </c>
      <c r="D8" s="39" t="str">
        <f>Plan11!B66</f>
        <v>(0.00152)</v>
      </c>
    </row>
    <row r="9" spans="1:4" ht="39" customHeight="1" x14ac:dyDescent="0.2">
      <c r="B9" s="30" t="s">
        <v>98</v>
      </c>
      <c r="C9" s="39" t="str">
        <f>Plan11!D65</f>
        <v>-0.100***</v>
      </c>
      <c r="D9" s="39" t="str">
        <f>Plan11!D66</f>
        <v>(0.00354)</v>
      </c>
    </row>
    <row r="10" spans="1:4" s="38" customFormat="1" ht="39" customHeight="1" x14ac:dyDescent="0.2">
      <c r="B10" s="30" t="s">
        <v>97</v>
      </c>
      <c r="C10" s="39" t="str">
        <f>Plan11!F65</f>
        <v>0.00429***</v>
      </c>
      <c r="D10" s="39" t="str">
        <f>Plan11!F66</f>
        <v>(0.000877)</v>
      </c>
    </row>
    <row r="11" spans="1:4" ht="39" customHeight="1" thickBot="1" x14ac:dyDescent="0.25">
      <c r="B11" s="22" t="s">
        <v>96</v>
      </c>
      <c r="C11" s="35" t="str">
        <f>Plan11!G65</f>
        <v>0.0397***</v>
      </c>
      <c r="D11" s="35" t="str">
        <f>Plan11!G66</f>
        <v>(0.00151)</v>
      </c>
    </row>
    <row r="12" spans="1:4" ht="13.5" thickTop="1" x14ac:dyDescent="0.2">
      <c r="B12" s="20" t="s">
        <v>73</v>
      </c>
    </row>
    <row r="13" spans="1:4" x14ac:dyDescent="0.2">
      <c r="B13" s="20" t="s">
        <v>72</v>
      </c>
    </row>
    <row r="14" spans="1:4" x14ac:dyDescent="0.2">
      <c r="B14" s="20" t="s">
        <v>95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40"/>
  </cols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workbookViewId="0"/>
  </sheetViews>
  <sheetFormatPr defaultRowHeight="12.75" x14ac:dyDescent="0.2"/>
  <cols>
    <col min="1" max="16384" width="9.140625" style="40"/>
  </cols>
  <sheetData>
    <row r="2" spans="1:7" x14ac:dyDescent="0.2">
      <c r="A2" s="47" t="s">
        <v>103</v>
      </c>
      <c r="B2" s="46" t="s">
        <v>476</v>
      </c>
      <c r="C2" s="46" t="s">
        <v>475</v>
      </c>
      <c r="D2" s="46" t="s">
        <v>474</v>
      </c>
      <c r="E2" s="46" t="s">
        <v>473</v>
      </c>
      <c r="F2" s="46" t="s">
        <v>472</v>
      </c>
      <c r="G2" s="46" t="s">
        <v>471</v>
      </c>
    </row>
    <row r="3" spans="1:7" x14ac:dyDescent="0.2">
      <c r="A3" s="45" t="s">
        <v>470</v>
      </c>
      <c r="B3" s="44" t="s">
        <v>469</v>
      </c>
      <c r="C3" s="44" t="s">
        <v>468</v>
      </c>
      <c r="D3" s="44" t="s">
        <v>469</v>
      </c>
      <c r="E3" s="44" t="s">
        <v>468</v>
      </c>
      <c r="F3" s="44" t="s">
        <v>467</v>
      </c>
      <c r="G3" s="44" t="s">
        <v>467</v>
      </c>
    </row>
    <row r="4" spans="1:7" x14ac:dyDescent="0.2">
      <c r="A4" s="47" t="s">
        <v>103</v>
      </c>
      <c r="B4" s="46" t="s">
        <v>103</v>
      </c>
      <c r="C4" s="46" t="s">
        <v>103</v>
      </c>
      <c r="D4" s="46" t="s">
        <v>103</v>
      </c>
      <c r="E4" s="46" t="s">
        <v>103</v>
      </c>
      <c r="F4" s="46" t="s">
        <v>103</v>
      </c>
      <c r="G4" s="46" t="s">
        <v>103</v>
      </c>
    </row>
    <row r="5" spans="1:7" x14ac:dyDescent="0.2">
      <c r="A5" s="45" t="s">
        <v>466</v>
      </c>
      <c r="B5" s="44" t="s">
        <v>465</v>
      </c>
      <c r="C5" s="44" t="s">
        <v>464</v>
      </c>
      <c r="D5" s="44" t="s">
        <v>150</v>
      </c>
      <c r="E5" s="44" t="s">
        <v>463</v>
      </c>
      <c r="F5" s="44" t="s">
        <v>462</v>
      </c>
      <c r="G5" s="44" t="s">
        <v>461</v>
      </c>
    </row>
    <row r="6" spans="1:7" x14ac:dyDescent="0.2">
      <c r="A6" s="45" t="s">
        <v>103</v>
      </c>
      <c r="B6" s="44" t="s">
        <v>460</v>
      </c>
      <c r="C6" s="44" t="s">
        <v>459</v>
      </c>
      <c r="D6" s="44" t="s">
        <v>458</v>
      </c>
      <c r="E6" s="44" t="s">
        <v>457</v>
      </c>
      <c r="F6" s="44" t="s">
        <v>456</v>
      </c>
      <c r="G6" s="44" t="s">
        <v>455</v>
      </c>
    </row>
    <row r="7" spans="1:7" x14ac:dyDescent="0.2">
      <c r="A7" s="45" t="s">
        <v>454</v>
      </c>
      <c r="B7" s="44" t="s">
        <v>453</v>
      </c>
      <c r="C7" s="44" t="s">
        <v>452</v>
      </c>
      <c r="D7" s="44" t="s">
        <v>451</v>
      </c>
      <c r="E7" s="44" t="s">
        <v>450</v>
      </c>
      <c r="F7" s="44" t="s">
        <v>449</v>
      </c>
      <c r="G7" s="44" t="s">
        <v>448</v>
      </c>
    </row>
    <row r="8" spans="1:7" x14ac:dyDescent="0.2">
      <c r="A8" s="45" t="s">
        <v>103</v>
      </c>
      <c r="B8" s="44" t="s">
        <v>447</v>
      </c>
      <c r="C8" s="44" t="s">
        <v>446</v>
      </c>
      <c r="D8" s="44" t="s">
        <v>117</v>
      </c>
      <c r="E8" s="44" t="s">
        <v>142</v>
      </c>
      <c r="F8" s="44" t="s">
        <v>445</v>
      </c>
      <c r="G8" s="44" t="s">
        <v>157</v>
      </c>
    </row>
    <row r="9" spans="1:7" x14ac:dyDescent="0.2">
      <c r="A9" s="45" t="s">
        <v>444</v>
      </c>
      <c r="B9" s="44" t="s">
        <v>161</v>
      </c>
      <c r="C9" s="44" t="s">
        <v>443</v>
      </c>
      <c r="D9" s="44" t="s">
        <v>442</v>
      </c>
      <c r="E9" s="44" t="s">
        <v>441</v>
      </c>
      <c r="F9" s="44" t="s">
        <v>440</v>
      </c>
      <c r="G9" s="44" t="s">
        <v>439</v>
      </c>
    </row>
    <row r="10" spans="1:7" x14ac:dyDescent="0.2">
      <c r="A10" s="45" t="s">
        <v>103</v>
      </c>
      <c r="B10" s="44" t="s">
        <v>438</v>
      </c>
      <c r="C10" s="44" t="s">
        <v>437</v>
      </c>
      <c r="D10" s="44" t="s">
        <v>436</v>
      </c>
      <c r="E10" s="44" t="s">
        <v>435</v>
      </c>
      <c r="F10" s="44" t="s">
        <v>434</v>
      </c>
      <c r="G10" s="44" t="s">
        <v>433</v>
      </c>
    </row>
    <row r="11" spans="1:7" x14ac:dyDescent="0.2">
      <c r="A11" s="45" t="s">
        <v>432</v>
      </c>
      <c r="B11" s="44" t="s">
        <v>431</v>
      </c>
      <c r="C11" s="44" t="s">
        <v>430</v>
      </c>
      <c r="D11" s="44" t="s">
        <v>429</v>
      </c>
      <c r="E11" s="44" t="s">
        <v>428</v>
      </c>
      <c r="F11" s="44" t="s">
        <v>103</v>
      </c>
      <c r="G11" s="44" t="s">
        <v>103</v>
      </c>
    </row>
    <row r="12" spans="1:7" x14ac:dyDescent="0.2">
      <c r="A12" s="45" t="s">
        <v>103</v>
      </c>
      <c r="B12" s="44" t="s">
        <v>427</v>
      </c>
      <c r="C12" s="44" t="s">
        <v>426</v>
      </c>
      <c r="D12" s="44" t="s">
        <v>425</v>
      </c>
      <c r="E12" s="44" t="s">
        <v>424</v>
      </c>
      <c r="F12" s="44" t="s">
        <v>103</v>
      </c>
      <c r="G12" s="44" t="s">
        <v>103</v>
      </c>
    </row>
    <row r="13" spans="1:7" x14ac:dyDescent="0.2">
      <c r="A13" s="45" t="s">
        <v>423</v>
      </c>
      <c r="B13" s="44" t="s">
        <v>422</v>
      </c>
      <c r="C13" s="44" t="s">
        <v>421</v>
      </c>
      <c r="D13" s="44" t="s">
        <v>420</v>
      </c>
      <c r="E13" s="44" t="s">
        <v>419</v>
      </c>
      <c r="F13" s="44" t="s">
        <v>418</v>
      </c>
      <c r="G13" s="44" t="s">
        <v>417</v>
      </c>
    </row>
    <row r="14" spans="1:7" x14ac:dyDescent="0.2">
      <c r="A14" s="45" t="s">
        <v>103</v>
      </c>
      <c r="B14" s="44" t="s">
        <v>416</v>
      </c>
      <c r="C14" s="44" t="s">
        <v>415</v>
      </c>
      <c r="D14" s="44" t="s">
        <v>414</v>
      </c>
      <c r="E14" s="44" t="s">
        <v>413</v>
      </c>
      <c r="F14" s="44" t="s">
        <v>412</v>
      </c>
      <c r="G14" s="44" t="s">
        <v>411</v>
      </c>
    </row>
    <row r="15" spans="1:7" x14ac:dyDescent="0.2">
      <c r="A15" s="45" t="s">
        <v>410</v>
      </c>
      <c r="B15" s="44" t="s">
        <v>409</v>
      </c>
      <c r="C15" s="44" t="s">
        <v>408</v>
      </c>
      <c r="D15" s="44" t="s">
        <v>407</v>
      </c>
      <c r="E15" s="44" t="s">
        <v>406</v>
      </c>
      <c r="F15" s="44" t="s">
        <v>405</v>
      </c>
      <c r="G15" s="44" t="s">
        <v>404</v>
      </c>
    </row>
    <row r="16" spans="1:7" x14ac:dyDescent="0.2">
      <c r="A16" s="45" t="s">
        <v>103</v>
      </c>
      <c r="B16" s="44" t="s">
        <v>403</v>
      </c>
      <c r="C16" s="44" t="s">
        <v>360</v>
      </c>
      <c r="D16" s="44" t="s">
        <v>403</v>
      </c>
      <c r="E16" s="44" t="s">
        <v>348</v>
      </c>
      <c r="F16" s="44" t="s">
        <v>402</v>
      </c>
      <c r="G16" s="44" t="s">
        <v>401</v>
      </c>
    </row>
    <row r="17" spans="1:7" x14ac:dyDescent="0.2">
      <c r="A17" s="45" t="s">
        <v>400</v>
      </c>
      <c r="B17" s="44" t="s">
        <v>399</v>
      </c>
      <c r="C17" s="44" t="s">
        <v>398</v>
      </c>
      <c r="D17" s="44" t="s">
        <v>397</v>
      </c>
      <c r="E17" s="44" t="s">
        <v>396</v>
      </c>
      <c r="F17" s="44" t="s">
        <v>395</v>
      </c>
      <c r="G17" s="44" t="s">
        <v>394</v>
      </c>
    </row>
    <row r="18" spans="1:7" x14ac:dyDescent="0.2">
      <c r="A18" s="45" t="s">
        <v>103</v>
      </c>
      <c r="B18" s="44" t="s">
        <v>393</v>
      </c>
      <c r="C18" s="44" t="s">
        <v>392</v>
      </c>
      <c r="D18" s="44" t="s">
        <v>391</v>
      </c>
      <c r="E18" s="44" t="s">
        <v>390</v>
      </c>
      <c r="F18" s="44" t="s">
        <v>389</v>
      </c>
      <c r="G18" s="44" t="s">
        <v>388</v>
      </c>
    </row>
    <row r="19" spans="1:7" x14ac:dyDescent="0.2">
      <c r="A19" s="45" t="s">
        <v>387</v>
      </c>
      <c r="B19" s="44" t="s">
        <v>386</v>
      </c>
      <c r="C19" s="44" t="s">
        <v>385</v>
      </c>
      <c r="D19" s="44" t="s">
        <v>372</v>
      </c>
      <c r="E19" s="44" t="s">
        <v>384</v>
      </c>
      <c r="F19" s="44" t="s">
        <v>383</v>
      </c>
      <c r="G19" s="44" t="s">
        <v>382</v>
      </c>
    </row>
    <row r="20" spans="1:7" x14ac:dyDescent="0.2">
      <c r="A20" s="45" t="s">
        <v>103</v>
      </c>
      <c r="B20" s="44" t="s">
        <v>348</v>
      </c>
      <c r="C20" s="44" t="s">
        <v>381</v>
      </c>
      <c r="D20" s="44" t="s">
        <v>380</v>
      </c>
      <c r="E20" s="44" t="s">
        <v>379</v>
      </c>
      <c r="F20" s="44" t="s">
        <v>378</v>
      </c>
      <c r="G20" s="44" t="s">
        <v>377</v>
      </c>
    </row>
    <row r="21" spans="1:7" x14ac:dyDescent="0.2">
      <c r="A21" s="45" t="s">
        <v>376</v>
      </c>
      <c r="B21" s="44" t="s">
        <v>375</v>
      </c>
      <c r="C21" s="44" t="s">
        <v>374</v>
      </c>
      <c r="D21" s="44" t="s">
        <v>123</v>
      </c>
      <c r="E21" s="44" t="s">
        <v>373</v>
      </c>
      <c r="F21" s="44" t="s">
        <v>372</v>
      </c>
      <c r="G21" s="44" t="s">
        <v>371</v>
      </c>
    </row>
    <row r="22" spans="1:7" x14ac:dyDescent="0.2">
      <c r="A22" s="45" t="s">
        <v>103</v>
      </c>
      <c r="B22" s="44" t="s">
        <v>244</v>
      </c>
      <c r="C22" s="44" t="s">
        <v>370</v>
      </c>
      <c r="D22" s="44" t="s">
        <v>369</v>
      </c>
      <c r="E22" s="44" t="s">
        <v>207</v>
      </c>
      <c r="F22" s="44" t="s">
        <v>368</v>
      </c>
      <c r="G22" s="44" t="s">
        <v>368</v>
      </c>
    </row>
    <row r="23" spans="1:7" x14ac:dyDescent="0.2">
      <c r="A23" s="45" t="s">
        <v>367</v>
      </c>
      <c r="B23" s="44" t="s">
        <v>366</v>
      </c>
      <c r="C23" s="44" t="s">
        <v>365</v>
      </c>
      <c r="D23" s="44" t="s">
        <v>364</v>
      </c>
      <c r="E23" s="44" t="s">
        <v>363</v>
      </c>
      <c r="F23" s="44" t="s">
        <v>362</v>
      </c>
      <c r="G23" s="44" t="s">
        <v>361</v>
      </c>
    </row>
    <row r="24" spans="1:7" x14ac:dyDescent="0.2">
      <c r="A24" s="45" t="s">
        <v>103</v>
      </c>
      <c r="B24" s="44" t="s">
        <v>360</v>
      </c>
      <c r="C24" s="44" t="s">
        <v>359</v>
      </c>
      <c r="D24" s="44" t="s">
        <v>358</v>
      </c>
      <c r="E24" s="44" t="s">
        <v>357</v>
      </c>
      <c r="F24" s="44" t="s">
        <v>297</v>
      </c>
      <c r="G24" s="44" t="s">
        <v>299</v>
      </c>
    </row>
    <row r="25" spans="1:7" x14ac:dyDescent="0.2">
      <c r="A25" s="45" t="s">
        <v>356</v>
      </c>
      <c r="B25" s="44" t="s">
        <v>355</v>
      </c>
      <c r="C25" s="44" t="s">
        <v>354</v>
      </c>
      <c r="D25" s="44" t="s">
        <v>353</v>
      </c>
      <c r="E25" s="44" t="s">
        <v>352</v>
      </c>
      <c r="F25" s="44" t="s">
        <v>351</v>
      </c>
      <c r="G25" s="44" t="s">
        <v>350</v>
      </c>
    </row>
    <row r="26" spans="1:7" x14ac:dyDescent="0.2">
      <c r="A26" s="45" t="s">
        <v>103</v>
      </c>
      <c r="B26" s="44" t="s">
        <v>349</v>
      </c>
      <c r="C26" s="44" t="s">
        <v>348</v>
      </c>
      <c r="D26" s="44" t="s">
        <v>207</v>
      </c>
      <c r="E26" s="44" t="s">
        <v>348</v>
      </c>
      <c r="F26" s="44" t="s">
        <v>338</v>
      </c>
      <c r="G26" s="44" t="s">
        <v>347</v>
      </c>
    </row>
    <row r="27" spans="1:7" x14ac:dyDescent="0.2">
      <c r="A27" s="45" t="s">
        <v>346</v>
      </c>
      <c r="B27" s="44" t="s">
        <v>345</v>
      </c>
      <c r="C27" s="44" t="s">
        <v>344</v>
      </c>
      <c r="D27" s="44" t="s">
        <v>343</v>
      </c>
      <c r="E27" s="44" t="s">
        <v>342</v>
      </c>
      <c r="F27" s="44" t="s">
        <v>341</v>
      </c>
      <c r="G27" s="44" t="s">
        <v>340</v>
      </c>
    </row>
    <row r="28" spans="1:7" x14ac:dyDescent="0.2">
      <c r="A28" s="45" t="s">
        <v>103</v>
      </c>
      <c r="B28" s="44" t="s">
        <v>257</v>
      </c>
      <c r="C28" s="44" t="s">
        <v>339</v>
      </c>
      <c r="D28" s="44" t="s">
        <v>338</v>
      </c>
      <c r="E28" s="44" t="s">
        <v>337</v>
      </c>
      <c r="F28" s="44" t="s">
        <v>257</v>
      </c>
      <c r="G28" s="44" t="s">
        <v>336</v>
      </c>
    </row>
    <row r="29" spans="1:7" x14ac:dyDescent="0.2">
      <c r="A29" s="45" t="s">
        <v>335</v>
      </c>
      <c r="B29" s="44" t="s">
        <v>334</v>
      </c>
      <c r="C29" s="44" t="s">
        <v>333</v>
      </c>
      <c r="D29" s="44" t="s">
        <v>332</v>
      </c>
      <c r="E29" s="44" t="s">
        <v>331</v>
      </c>
      <c r="F29" s="44" t="s">
        <v>330</v>
      </c>
      <c r="G29" s="44" t="s">
        <v>329</v>
      </c>
    </row>
    <row r="30" spans="1:7" x14ac:dyDescent="0.2">
      <c r="A30" s="45" t="s">
        <v>103</v>
      </c>
      <c r="B30" s="44" t="s">
        <v>328</v>
      </c>
      <c r="C30" s="44" t="s">
        <v>327</v>
      </c>
      <c r="D30" s="44" t="s">
        <v>326</v>
      </c>
      <c r="E30" s="44" t="s">
        <v>325</v>
      </c>
      <c r="F30" s="44" t="s">
        <v>324</v>
      </c>
      <c r="G30" s="44" t="s">
        <v>323</v>
      </c>
    </row>
    <row r="31" spans="1:7" x14ac:dyDescent="0.2">
      <c r="A31" s="45" t="s">
        <v>322</v>
      </c>
      <c r="B31" s="44" t="s">
        <v>321</v>
      </c>
      <c r="C31" s="44" t="s">
        <v>320</v>
      </c>
      <c r="D31" s="44" t="s">
        <v>319</v>
      </c>
      <c r="E31" s="44" t="s">
        <v>318</v>
      </c>
      <c r="F31" s="44" t="s">
        <v>317</v>
      </c>
      <c r="G31" s="44" t="s">
        <v>316</v>
      </c>
    </row>
    <row r="32" spans="1:7" x14ac:dyDescent="0.2">
      <c r="A32" s="45" t="s">
        <v>103</v>
      </c>
      <c r="B32" s="44" t="s">
        <v>315</v>
      </c>
      <c r="C32" s="44" t="s">
        <v>314</v>
      </c>
      <c r="D32" s="44" t="s">
        <v>313</v>
      </c>
      <c r="E32" s="44" t="s">
        <v>312</v>
      </c>
      <c r="F32" s="44" t="s">
        <v>311</v>
      </c>
      <c r="G32" s="44" t="s">
        <v>310</v>
      </c>
    </row>
    <row r="33" spans="1:7" x14ac:dyDescent="0.2">
      <c r="A33" s="45" t="s">
        <v>309</v>
      </c>
      <c r="B33" s="44" t="s">
        <v>308</v>
      </c>
      <c r="C33" s="44" t="s">
        <v>103</v>
      </c>
      <c r="D33" s="44" t="s">
        <v>307</v>
      </c>
      <c r="E33" s="44" t="s">
        <v>103</v>
      </c>
      <c r="F33" s="44" t="s">
        <v>103</v>
      </c>
      <c r="G33" s="44" t="s">
        <v>103</v>
      </c>
    </row>
    <row r="34" spans="1:7" x14ac:dyDescent="0.2">
      <c r="A34" s="45" t="s">
        <v>103</v>
      </c>
      <c r="B34" s="44" t="s">
        <v>306</v>
      </c>
      <c r="C34" s="44" t="s">
        <v>103</v>
      </c>
      <c r="D34" s="44" t="s">
        <v>305</v>
      </c>
      <c r="E34" s="44" t="s">
        <v>103</v>
      </c>
      <c r="F34" s="44" t="s">
        <v>103</v>
      </c>
      <c r="G34" s="44" t="s">
        <v>103</v>
      </c>
    </row>
    <row r="35" spans="1:7" x14ac:dyDescent="0.2">
      <c r="A35" s="45" t="s">
        <v>304</v>
      </c>
      <c r="B35" s="44" t="s">
        <v>303</v>
      </c>
      <c r="C35" s="44" t="s">
        <v>302</v>
      </c>
      <c r="D35" s="44" t="s">
        <v>301</v>
      </c>
      <c r="E35" s="44" t="s">
        <v>300</v>
      </c>
      <c r="F35" s="44" t="s">
        <v>103</v>
      </c>
      <c r="G35" s="44" t="s">
        <v>103</v>
      </c>
    </row>
    <row r="36" spans="1:7" x14ac:dyDescent="0.2">
      <c r="A36" s="45" t="s">
        <v>103</v>
      </c>
      <c r="B36" s="44" t="s">
        <v>299</v>
      </c>
      <c r="C36" s="44" t="s">
        <v>298</v>
      </c>
      <c r="D36" s="44" t="s">
        <v>255</v>
      </c>
      <c r="E36" s="44" t="s">
        <v>297</v>
      </c>
      <c r="F36" s="44" t="s">
        <v>103</v>
      </c>
      <c r="G36" s="44" t="s">
        <v>103</v>
      </c>
    </row>
    <row r="37" spans="1:7" x14ac:dyDescent="0.2">
      <c r="A37" s="45" t="s">
        <v>296</v>
      </c>
      <c r="B37" s="44" t="s">
        <v>295</v>
      </c>
      <c r="C37" s="44" t="s">
        <v>294</v>
      </c>
      <c r="D37" s="44" t="s">
        <v>293</v>
      </c>
      <c r="E37" s="44" t="s">
        <v>292</v>
      </c>
      <c r="F37" s="44" t="s">
        <v>291</v>
      </c>
      <c r="G37" s="44" t="s">
        <v>290</v>
      </c>
    </row>
    <row r="38" spans="1:7" x14ac:dyDescent="0.2">
      <c r="A38" s="45" t="s">
        <v>103</v>
      </c>
      <c r="B38" s="44" t="s">
        <v>270</v>
      </c>
      <c r="C38" s="44" t="s">
        <v>218</v>
      </c>
      <c r="D38" s="44" t="s">
        <v>144</v>
      </c>
      <c r="E38" s="44" t="s">
        <v>242</v>
      </c>
      <c r="F38" s="44" t="s">
        <v>289</v>
      </c>
      <c r="G38" s="44" t="s">
        <v>288</v>
      </c>
    </row>
    <row r="39" spans="1:7" x14ac:dyDescent="0.2">
      <c r="A39" s="45" t="s">
        <v>287</v>
      </c>
      <c r="B39" s="44" t="s">
        <v>286</v>
      </c>
      <c r="C39" s="44" t="s">
        <v>285</v>
      </c>
      <c r="D39" s="44" t="s">
        <v>284</v>
      </c>
      <c r="E39" s="44" t="s">
        <v>283</v>
      </c>
      <c r="F39" s="44" t="s">
        <v>282</v>
      </c>
      <c r="G39" s="44" t="s">
        <v>214</v>
      </c>
    </row>
    <row r="40" spans="1:7" x14ac:dyDescent="0.2">
      <c r="A40" s="45" t="s">
        <v>103</v>
      </c>
      <c r="B40" s="44" t="s">
        <v>281</v>
      </c>
      <c r="C40" s="44" t="s">
        <v>142</v>
      </c>
      <c r="D40" s="44" t="s">
        <v>280</v>
      </c>
      <c r="E40" s="44" t="s">
        <v>270</v>
      </c>
      <c r="F40" s="44" t="s">
        <v>279</v>
      </c>
      <c r="G40" s="44" t="s">
        <v>278</v>
      </c>
    </row>
    <row r="41" spans="1:7" x14ac:dyDescent="0.2">
      <c r="A41" s="45" t="s">
        <v>277</v>
      </c>
      <c r="B41" s="44" t="s">
        <v>276</v>
      </c>
      <c r="C41" s="44" t="s">
        <v>275</v>
      </c>
      <c r="D41" s="44" t="s">
        <v>274</v>
      </c>
      <c r="E41" s="44" t="s">
        <v>209</v>
      </c>
      <c r="F41" s="44" t="s">
        <v>273</v>
      </c>
      <c r="G41" s="44" t="s">
        <v>272</v>
      </c>
    </row>
    <row r="42" spans="1:7" x14ac:dyDescent="0.2">
      <c r="A42" s="45" t="s">
        <v>103</v>
      </c>
      <c r="B42" s="44" t="s">
        <v>271</v>
      </c>
      <c r="C42" s="44" t="s">
        <v>270</v>
      </c>
      <c r="D42" s="44" t="s">
        <v>269</v>
      </c>
      <c r="E42" s="44" t="s">
        <v>268</v>
      </c>
      <c r="F42" s="44" t="s">
        <v>267</v>
      </c>
      <c r="G42" s="44" t="s">
        <v>266</v>
      </c>
    </row>
    <row r="43" spans="1:7" x14ac:dyDescent="0.2">
      <c r="A43" s="45" t="s">
        <v>265</v>
      </c>
      <c r="B43" s="44" t="s">
        <v>264</v>
      </c>
      <c r="C43" s="44" t="s">
        <v>263</v>
      </c>
      <c r="D43" s="44" t="s">
        <v>262</v>
      </c>
      <c r="E43" s="44" t="s">
        <v>261</v>
      </c>
      <c r="F43" s="44" t="s">
        <v>260</v>
      </c>
      <c r="G43" s="44" t="s">
        <v>259</v>
      </c>
    </row>
    <row r="44" spans="1:7" x14ac:dyDescent="0.2">
      <c r="A44" s="45" t="s">
        <v>103</v>
      </c>
      <c r="B44" s="44" t="s">
        <v>258</v>
      </c>
      <c r="C44" s="44" t="s">
        <v>257</v>
      </c>
      <c r="D44" s="44" t="s">
        <v>256</v>
      </c>
      <c r="E44" s="44" t="s">
        <v>255</v>
      </c>
      <c r="F44" s="44" t="s">
        <v>254</v>
      </c>
      <c r="G44" s="44" t="s">
        <v>253</v>
      </c>
    </row>
    <row r="45" spans="1:7" x14ac:dyDescent="0.2">
      <c r="A45" s="45" t="s">
        <v>252</v>
      </c>
      <c r="B45" s="44" t="s">
        <v>251</v>
      </c>
      <c r="C45" s="44" t="s">
        <v>250</v>
      </c>
      <c r="D45" s="44" t="s">
        <v>249</v>
      </c>
      <c r="E45" s="44" t="s">
        <v>248</v>
      </c>
      <c r="F45" s="44" t="s">
        <v>247</v>
      </c>
      <c r="G45" s="44" t="s">
        <v>246</v>
      </c>
    </row>
    <row r="46" spans="1:7" x14ac:dyDescent="0.2">
      <c r="A46" s="45" t="s">
        <v>103</v>
      </c>
      <c r="B46" s="44" t="s">
        <v>245</v>
      </c>
      <c r="C46" s="44" t="s">
        <v>244</v>
      </c>
      <c r="D46" s="44" t="s">
        <v>243</v>
      </c>
      <c r="E46" s="44" t="s">
        <v>242</v>
      </c>
      <c r="F46" s="44" t="s">
        <v>241</v>
      </c>
      <c r="G46" s="44" t="s">
        <v>240</v>
      </c>
    </row>
    <row r="47" spans="1:7" x14ac:dyDescent="0.2">
      <c r="A47" s="45" t="s">
        <v>239</v>
      </c>
      <c r="B47" s="44" t="s">
        <v>238</v>
      </c>
      <c r="C47" s="44" t="s">
        <v>237</v>
      </c>
      <c r="D47" s="44" t="s">
        <v>236</v>
      </c>
      <c r="E47" s="44" t="s">
        <v>235</v>
      </c>
      <c r="F47" s="44" t="s">
        <v>234</v>
      </c>
      <c r="G47" s="44" t="s">
        <v>233</v>
      </c>
    </row>
    <row r="48" spans="1:7" x14ac:dyDescent="0.2">
      <c r="A48" s="45" t="s">
        <v>103</v>
      </c>
      <c r="B48" s="44" t="s">
        <v>232</v>
      </c>
      <c r="C48" s="44" t="s">
        <v>230</v>
      </c>
      <c r="D48" s="44" t="s">
        <v>231</v>
      </c>
      <c r="E48" s="44" t="s">
        <v>230</v>
      </c>
      <c r="F48" s="44" t="s">
        <v>229</v>
      </c>
      <c r="G48" s="44" t="s">
        <v>228</v>
      </c>
    </row>
    <row r="49" spans="1:7" x14ac:dyDescent="0.2">
      <c r="A49" s="45" t="s">
        <v>227</v>
      </c>
      <c r="B49" s="44" t="s">
        <v>226</v>
      </c>
      <c r="C49" s="44" t="s">
        <v>225</v>
      </c>
      <c r="D49" s="44" t="s">
        <v>224</v>
      </c>
      <c r="E49" s="44" t="s">
        <v>223</v>
      </c>
      <c r="F49" s="44" t="s">
        <v>222</v>
      </c>
      <c r="G49" s="44" t="s">
        <v>221</v>
      </c>
    </row>
    <row r="50" spans="1:7" x14ac:dyDescent="0.2">
      <c r="A50" s="45" t="s">
        <v>103</v>
      </c>
      <c r="B50" s="44" t="s">
        <v>220</v>
      </c>
      <c r="C50" s="44" t="s">
        <v>218</v>
      </c>
      <c r="D50" s="44" t="s">
        <v>219</v>
      </c>
      <c r="E50" s="44" t="s">
        <v>218</v>
      </c>
      <c r="F50" s="44" t="s">
        <v>217</v>
      </c>
      <c r="G50" s="44" t="s">
        <v>216</v>
      </c>
    </row>
    <row r="51" spans="1:7" x14ac:dyDescent="0.2">
      <c r="A51" s="45" t="s">
        <v>215</v>
      </c>
      <c r="B51" s="44" t="s">
        <v>214</v>
      </c>
      <c r="C51" s="44" t="s">
        <v>213</v>
      </c>
      <c r="D51" s="44" t="s">
        <v>212</v>
      </c>
      <c r="E51" s="44" t="s">
        <v>211</v>
      </c>
      <c r="F51" s="44" t="s">
        <v>210</v>
      </c>
      <c r="G51" s="44" t="s">
        <v>209</v>
      </c>
    </row>
    <row r="52" spans="1:7" x14ac:dyDescent="0.2">
      <c r="A52" s="45" t="s">
        <v>103</v>
      </c>
      <c r="B52" s="44" t="s">
        <v>208</v>
      </c>
      <c r="C52" s="44" t="s">
        <v>207</v>
      </c>
      <c r="D52" s="44" t="s">
        <v>206</v>
      </c>
      <c r="E52" s="44" t="s">
        <v>205</v>
      </c>
      <c r="F52" s="44" t="s">
        <v>204</v>
      </c>
      <c r="G52" s="44" t="s">
        <v>203</v>
      </c>
    </row>
    <row r="53" spans="1:7" x14ac:dyDescent="0.2">
      <c r="A53" s="45" t="s">
        <v>202</v>
      </c>
      <c r="B53" s="44" t="s">
        <v>201</v>
      </c>
      <c r="C53" s="44" t="s">
        <v>200</v>
      </c>
      <c r="D53" s="44" t="s">
        <v>199</v>
      </c>
      <c r="E53" s="44" t="s">
        <v>198</v>
      </c>
      <c r="F53" s="44" t="s">
        <v>197</v>
      </c>
      <c r="G53" s="44" t="s">
        <v>196</v>
      </c>
    </row>
    <row r="54" spans="1:7" x14ac:dyDescent="0.2">
      <c r="A54" s="45" t="s">
        <v>103</v>
      </c>
      <c r="B54" s="44" t="s">
        <v>195</v>
      </c>
      <c r="C54" s="44" t="s">
        <v>194</v>
      </c>
      <c r="D54" s="44" t="s">
        <v>193</v>
      </c>
      <c r="E54" s="44" t="s">
        <v>192</v>
      </c>
      <c r="F54" s="44" t="s">
        <v>191</v>
      </c>
      <c r="G54" s="44" t="s">
        <v>190</v>
      </c>
    </row>
    <row r="55" spans="1:7" x14ac:dyDescent="0.2">
      <c r="A55" s="45" t="s">
        <v>189</v>
      </c>
      <c r="B55" s="44" t="s">
        <v>188</v>
      </c>
      <c r="C55" s="44" t="s">
        <v>187</v>
      </c>
      <c r="D55" s="44" t="s">
        <v>186</v>
      </c>
      <c r="E55" s="44" t="s">
        <v>185</v>
      </c>
      <c r="F55" s="44" t="s">
        <v>184</v>
      </c>
      <c r="G55" s="44" t="s">
        <v>183</v>
      </c>
    </row>
    <row r="56" spans="1:7" x14ac:dyDescent="0.2">
      <c r="A56" s="45" t="s">
        <v>103</v>
      </c>
      <c r="B56" s="44" t="s">
        <v>144</v>
      </c>
      <c r="C56" s="44" t="s">
        <v>182</v>
      </c>
      <c r="D56" s="44" t="s">
        <v>181</v>
      </c>
      <c r="E56" s="44" t="s">
        <v>180</v>
      </c>
      <c r="F56" s="44" t="s">
        <v>179</v>
      </c>
      <c r="G56" s="44" t="s">
        <v>178</v>
      </c>
    </row>
    <row r="57" spans="1:7" x14ac:dyDescent="0.2">
      <c r="A57" s="45" t="s">
        <v>177</v>
      </c>
      <c r="B57" s="44" t="s">
        <v>176</v>
      </c>
      <c r="C57" s="44" t="s">
        <v>175</v>
      </c>
      <c r="D57" s="44" t="s">
        <v>174</v>
      </c>
      <c r="E57" s="44" t="s">
        <v>173</v>
      </c>
      <c r="F57" s="44" t="s">
        <v>172</v>
      </c>
      <c r="G57" s="44" t="s">
        <v>147</v>
      </c>
    </row>
    <row r="58" spans="1:7" x14ac:dyDescent="0.2">
      <c r="A58" s="45" t="s">
        <v>103</v>
      </c>
      <c r="B58" s="44" t="s">
        <v>171</v>
      </c>
      <c r="C58" s="44" t="s">
        <v>170</v>
      </c>
      <c r="D58" s="44" t="s">
        <v>169</v>
      </c>
      <c r="E58" s="44" t="s">
        <v>168</v>
      </c>
      <c r="F58" s="44" t="s">
        <v>167</v>
      </c>
      <c r="G58" s="44" t="s">
        <v>166</v>
      </c>
    </row>
    <row r="59" spans="1:7" x14ac:dyDescent="0.2">
      <c r="A59" s="45" t="s">
        <v>165</v>
      </c>
      <c r="B59" s="44" t="s">
        <v>164</v>
      </c>
      <c r="C59" s="44" t="s">
        <v>163</v>
      </c>
      <c r="D59" s="44" t="s">
        <v>162</v>
      </c>
      <c r="E59" s="44" t="s">
        <v>161</v>
      </c>
      <c r="F59" s="44" t="s">
        <v>160</v>
      </c>
      <c r="G59" s="44" t="s">
        <v>159</v>
      </c>
    </row>
    <row r="60" spans="1:7" x14ac:dyDescent="0.2">
      <c r="A60" s="45" t="s">
        <v>103</v>
      </c>
      <c r="B60" s="44" t="s">
        <v>158</v>
      </c>
      <c r="C60" s="44" t="s">
        <v>157</v>
      </c>
      <c r="D60" s="44" t="s">
        <v>156</v>
      </c>
      <c r="E60" s="44" t="s">
        <v>155</v>
      </c>
      <c r="F60" s="44" t="s">
        <v>154</v>
      </c>
      <c r="G60" s="44" t="s">
        <v>153</v>
      </c>
    </row>
    <row r="61" spans="1:7" x14ac:dyDescent="0.2">
      <c r="A61" s="45" t="s">
        <v>152</v>
      </c>
      <c r="B61" s="44" t="s">
        <v>151</v>
      </c>
      <c r="C61" s="44" t="s">
        <v>150</v>
      </c>
      <c r="D61" s="44" t="s">
        <v>149</v>
      </c>
      <c r="E61" s="44" t="s">
        <v>148</v>
      </c>
      <c r="F61" s="44" t="s">
        <v>147</v>
      </c>
      <c r="G61" s="44" t="s">
        <v>146</v>
      </c>
    </row>
    <row r="62" spans="1:7" x14ac:dyDescent="0.2">
      <c r="A62" s="45" t="s">
        <v>103</v>
      </c>
      <c r="B62" s="44" t="s">
        <v>145</v>
      </c>
      <c r="C62" s="44" t="s">
        <v>144</v>
      </c>
      <c r="D62" s="44" t="s">
        <v>143</v>
      </c>
      <c r="E62" s="44" t="s">
        <v>142</v>
      </c>
      <c r="F62" s="44" t="s">
        <v>141</v>
      </c>
      <c r="G62" s="44" t="s">
        <v>140</v>
      </c>
    </row>
    <row r="63" spans="1:7" x14ac:dyDescent="0.2">
      <c r="A63" s="45" t="s">
        <v>139</v>
      </c>
      <c r="B63" s="44" t="s">
        <v>138</v>
      </c>
      <c r="C63" s="44" t="s">
        <v>137</v>
      </c>
      <c r="D63" s="44" t="s">
        <v>136</v>
      </c>
      <c r="E63" s="44" t="s">
        <v>135</v>
      </c>
      <c r="F63" s="44" t="s">
        <v>134</v>
      </c>
      <c r="G63" s="44" t="s">
        <v>133</v>
      </c>
    </row>
    <row r="64" spans="1:7" x14ac:dyDescent="0.2">
      <c r="A64" s="45" t="s">
        <v>103</v>
      </c>
      <c r="B64" s="44" t="s">
        <v>132</v>
      </c>
      <c r="C64" s="44" t="s">
        <v>131</v>
      </c>
      <c r="D64" s="44" t="s">
        <v>130</v>
      </c>
      <c r="E64" s="44" t="s">
        <v>129</v>
      </c>
      <c r="F64" s="44" t="s">
        <v>128</v>
      </c>
      <c r="G64" s="44" t="s">
        <v>127</v>
      </c>
    </row>
    <row r="65" spans="1:7" x14ac:dyDescent="0.2">
      <c r="A65" s="45" t="s">
        <v>126</v>
      </c>
      <c r="B65" s="44" t="s">
        <v>125</v>
      </c>
      <c r="C65" s="44" t="s">
        <v>103</v>
      </c>
      <c r="D65" s="44" t="s">
        <v>124</v>
      </c>
      <c r="E65" s="44" t="s">
        <v>123</v>
      </c>
      <c r="F65" s="44" t="s">
        <v>122</v>
      </c>
      <c r="G65" s="44" t="s">
        <v>121</v>
      </c>
    </row>
    <row r="66" spans="1:7" x14ac:dyDescent="0.2">
      <c r="A66" s="45" t="s">
        <v>103</v>
      </c>
      <c r="B66" s="44" t="s">
        <v>120</v>
      </c>
      <c r="C66" s="44" t="s">
        <v>103</v>
      </c>
      <c r="D66" s="44" t="s">
        <v>119</v>
      </c>
      <c r="E66" s="44" t="s">
        <v>118</v>
      </c>
      <c r="F66" s="44" t="s">
        <v>117</v>
      </c>
      <c r="G66" s="44" t="s">
        <v>116</v>
      </c>
    </row>
    <row r="67" spans="1:7" x14ac:dyDescent="0.2">
      <c r="A67" s="45" t="s">
        <v>115</v>
      </c>
      <c r="B67" s="44" t="s">
        <v>103</v>
      </c>
      <c r="C67" s="44" t="s">
        <v>114</v>
      </c>
      <c r="D67" s="44" t="s">
        <v>103</v>
      </c>
      <c r="E67" s="44" t="s">
        <v>103</v>
      </c>
      <c r="F67" s="44" t="s">
        <v>103</v>
      </c>
      <c r="G67" s="44" t="s">
        <v>103</v>
      </c>
    </row>
    <row r="68" spans="1:7" x14ac:dyDescent="0.2">
      <c r="A68" s="45" t="s">
        <v>103</v>
      </c>
      <c r="B68" s="44" t="s">
        <v>103</v>
      </c>
      <c r="C68" s="44" t="s">
        <v>113</v>
      </c>
      <c r="D68" s="44" t="s">
        <v>103</v>
      </c>
      <c r="E68" s="44" t="s">
        <v>103</v>
      </c>
      <c r="F68" s="44" t="s">
        <v>103</v>
      </c>
      <c r="G68" s="44" t="s">
        <v>103</v>
      </c>
    </row>
    <row r="69" spans="1:7" x14ac:dyDescent="0.2">
      <c r="A69" s="45" t="s">
        <v>103</v>
      </c>
      <c r="B69" s="44" t="s">
        <v>103</v>
      </c>
      <c r="C69" s="44" t="s">
        <v>103</v>
      </c>
      <c r="D69" s="44" t="s">
        <v>103</v>
      </c>
      <c r="E69" s="44" t="s">
        <v>103</v>
      </c>
      <c r="F69" s="44" t="s">
        <v>103</v>
      </c>
      <c r="G69" s="44" t="s">
        <v>103</v>
      </c>
    </row>
    <row r="70" spans="1:7" x14ac:dyDescent="0.2">
      <c r="A70" s="43" t="s">
        <v>112</v>
      </c>
      <c r="B70" s="42" t="s">
        <v>111</v>
      </c>
      <c r="C70" s="42" t="s">
        <v>110</v>
      </c>
      <c r="D70" s="42" t="s">
        <v>109</v>
      </c>
      <c r="E70" s="42" t="s">
        <v>108</v>
      </c>
      <c r="F70" s="42" t="s">
        <v>107</v>
      </c>
      <c r="G70" s="42" t="s">
        <v>106</v>
      </c>
    </row>
    <row r="71" spans="1:7" x14ac:dyDescent="0.2">
      <c r="A71" s="41" t="s">
        <v>105</v>
      </c>
      <c r="B71" s="41" t="s">
        <v>103</v>
      </c>
      <c r="C71" s="41" t="s">
        <v>103</v>
      </c>
      <c r="D71" s="41" t="s">
        <v>103</v>
      </c>
      <c r="E71" s="41" t="s">
        <v>103</v>
      </c>
      <c r="F71" s="41" t="s">
        <v>103</v>
      </c>
      <c r="G71" s="41" t="s">
        <v>103</v>
      </c>
    </row>
    <row r="72" spans="1:7" x14ac:dyDescent="0.2">
      <c r="A72" s="41" t="s">
        <v>104</v>
      </c>
      <c r="B72" s="41" t="s">
        <v>103</v>
      </c>
      <c r="C72" s="41" t="s">
        <v>103</v>
      </c>
      <c r="D72" s="41" t="s">
        <v>103</v>
      </c>
      <c r="E72" s="41" t="s">
        <v>103</v>
      </c>
      <c r="F72" s="41" t="s">
        <v>103</v>
      </c>
      <c r="G72" s="41" t="s">
        <v>103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workbookViewId="0"/>
  </sheetViews>
  <sheetFormatPr defaultRowHeight="12.75" x14ac:dyDescent="0.2"/>
  <cols>
    <col min="1" max="16384" width="9.140625" style="40"/>
  </cols>
  <sheetData>
    <row r="2" spans="1:8" x14ac:dyDescent="0.2">
      <c r="A2" s="47" t="s">
        <v>103</v>
      </c>
      <c r="B2" s="46" t="s">
        <v>476</v>
      </c>
      <c r="C2" s="46" t="s">
        <v>475</v>
      </c>
      <c r="D2" s="46" t="s">
        <v>474</v>
      </c>
      <c r="E2" s="46" t="s">
        <v>473</v>
      </c>
      <c r="F2" s="46" t="s">
        <v>472</v>
      </c>
      <c r="G2" s="46" t="s">
        <v>471</v>
      </c>
      <c r="H2" s="46" t="s">
        <v>804</v>
      </c>
    </row>
    <row r="3" spans="1:8" x14ac:dyDescent="0.2">
      <c r="A3" s="45" t="s">
        <v>470</v>
      </c>
      <c r="B3" s="44" t="s">
        <v>803</v>
      </c>
      <c r="C3" s="44" t="s">
        <v>803</v>
      </c>
      <c r="D3" s="44" t="s">
        <v>803</v>
      </c>
      <c r="E3" s="44" t="s">
        <v>469</v>
      </c>
      <c r="F3" s="44" t="s">
        <v>468</v>
      </c>
      <c r="G3" s="44" t="s">
        <v>469</v>
      </c>
      <c r="H3" s="44" t="s">
        <v>468</v>
      </c>
    </row>
    <row r="4" spans="1:8" x14ac:dyDescent="0.2">
      <c r="A4" s="47" t="s">
        <v>103</v>
      </c>
      <c r="B4" s="46" t="s">
        <v>103</v>
      </c>
      <c r="C4" s="46" t="s">
        <v>103</v>
      </c>
      <c r="D4" s="46" t="s">
        <v>103</v>
      </c>
      <c r="E4" s="46" t="s">
        <v>103</v>
      </c>
      <c r="F4" s="46" t="s">
        <v>103</v>
      </c>
      <c r="G4" s="46" t="s">
        <v>103</v>
      </c>
      <c r="H4" s="46" t="s">
        <v>103</v>
      </c>
    </row>
    <row r="5" spans="1:8" x14ac:dyDescent="0.2">
      <c r="A5" s="45" t="s">
        <v>466</v>
      </c>
      <c r="B5" s="44" t="s">
        <v>802</v>
      </c>
      <c r="C5" s="44" t="s">
        <v>705</v>
      </c>
      <c r="D5" s="44" t="s">
        <v>801</v>
      </c>
      <c r="E5" s="44" t="s">
        <v>800</v>
      </c>
      <c r="F5" s="44" t="s">
        <v>799</v>
      </c>
      <c r="G5" s="44" t="s">
        <v>554</v>
      </c>
      <c r="H5" s="44" t="s">
        <v>798</v>
      </c>
    </row>
    <row r="6" spans="1:8" x14ac:dyDescent="0.2">
      <c r="A6" s="45" t="s">
        <v>103</v>
      </c>
      <c r="B6" s="44" t="s">
        <v>797</v>
      </c>
      <c r="C6" s="44" t="s">
        <v>796</v>
      </c>
      <c r="D6" s="44" t="s">
        <v>485</v>
      </c>
      <c r="E6" s="44" t="s">
        <v>795</v>
      </c>
      <c r="F6" s="44" t="s">
        <v>710</v>
      </c>
      <c r="G6" s="44" t="s">
        <v>703</v>
      </c>
      <c r="H6" s="44" t="s">
        <v>457</v>
      </c>
    </row>
    <row r="7" spans="1:8" x14ac:dyDescent="0.2">
      <c r="A7" s="45" t="s">
        <v>454</v>
      </c>
      <c r="B7" s="44" t="s">
        <v>794</v>
      </c>
      <c r="C7" s="44" t="s">
        <v>793</v>
      </c>
      <c r="D7" s="44" t="s">
        <v>792</v>
      </c>
      <c r="E7" s="44" t="s">
        <v>791</v>
      </c>
      <c r="F7" s="44" t="s">
        <v>790</v>
      </c>
      <c r="G7" s="44" t="s">
        <v>789</v>
      </c>
      <c r="H7" s="44" t="s">
        <v>788</v>
      </c>
    </row>
    <row r="8" spans="1:8" x14ac:dyDescent="0.2">
      <c r="A8" s="45" t="s">
        <v>103</v>
      </c>
      <c r="B8" s="44" t="s">
        <v>787</v>
      </c>
      <c r="C8" s="44" t="s">
        <v>786</v>
      </c>
      <c r="D8" s="44" t="s">
        <v>785</v>
      </c>
      <c r="E8" s="44" t="s">
        <v>784</v>
      </c>
      <c r="F8" s="44" t="s">
        <v>783</v>
      </c>
      <c r="G8" s="44" t="s">
        <v>661</v>
      </c>
      <c r="H8" s="44" t="s">
        <v>144</v>
      </c>
    </row>
    <row r="9" spans="1:8" x14ac:dyDescent="0.2">
      <c r="A9" s="45" t="s">
        <v>444</v>
      </c>
      <c r="B9" s="44" t="s">
        <v>782</v>
      </c>
      <c r="C9" s="44" t="s">
        <v>607</v>
      </c>
      <c r="D9" s="44" t="s">
        <v>781</v>
      </c>
      <c r="E9" s="44" t="s">
        <v>780</v>
      </c>
      <c r="F9" s="44" t="s">
        <v>779</v>
      </c>
      <c r="G9" s="44" t="s">
        <v>778</v>
      </c>
      <c r="H9" s="44" t="s">
        <v>777</v>
      </c>
    </row>
    <row r="10" spans="1:8" x14ac:dyDescent="0.2">
      <c r="A10" s="45" t="s">
        <v>103</v>
      </c>
      <c r="B10" s="44" t="s">
        <v>776</v>
      </c>
      <c r="C10" s="44" t="s">
        <v>485</v>
      </c>
      <c r="D10" s="44" t="s">
        <v>154</v>
      </c>
      <c r="E10" s="44" t="s">
        <v>775</v>
      </c>
      <c r="F10" s="44" t="s">
        <v>774</v>
      </c>
      <c r="G10" s="44" t="s">
        <v>773</v>
      </c>
      <c r="H10" s="44" t="s">
        <v>772</v>
      </c>
    </row>
    <row r="11" spans="1:8" x14ac:dyDescent="0.2">
      <c r="A11" s="45" t="s">
        <v>432</v>
      </c>
      <c r="B11" s="44" t="s">
        <v>771</v>
      </c>
      <c r="C11" s="44" t="s">
        <v>103</v>
      </c>
      <c r="D11" s="44" t="s">
        <v>770</v>
      </c>
      <c r="E11" s="44" t="s">
        <v>769</v>
      </c>
      <c r="F11" s="44" t="s">
        <v>768</v>
      </c>
      <c r="G11" s="44" t="s">
        <v>767</v>
      </c>
      <c r="H11" s="44" t="s">
        <v>766</v>
      </c>
    </row>
    <row r="12" spans="1:8" x14ac:dyDescent="0.2">
      <c r="A12" s="45" t="s">
        <v>103</v>
      </c>
      <c r="B12" s="44" t="s">
        <v>765</v>
      </c>
      <c r="C12" s="44" t="s">
        <v>103</v>
      </c>
      <c r="D12" s="44" t="s">
        <v>764</v>
      </c>
      <c r="E12" s="44" t="s">
        <v>156</v>
      </c>
      <c r="F12" s="44" t="s">
        <v>763</v>
      </c>
      <c r="G12" s="44" t="s">
        <v>762</v>
      </c>
      <c r="H12" s="44" t="s">
        <v>761</v>
      </c>
    </row>
    <row r="13" spans="1:8" x14ac:dyDescent="0.2">
      <c r="A13" s="45" t="s">
        <v>423</v>
      </c>
      <c r="B13" s="44" t="s">
        <v>760</v>
      </c>
      <c r="C13" s="44" t="s">
        <v>759</v>
      </c>
      <c r="D13" s="44" t="s">
        <v>758</v>
      </c>
      <c r="E13" s="44" t="s">
        <v>757</v>
      </c>
      <c r="F13" s="44" t="s">
        <v>756</v>
      </c>
      <c r="G13" s="44" t="s">
        <v>755</v>
      </c>
      <c r="H13" s="44" t="s">
        <v>754</v>
      </c>
    </row>
    <row r="14" spans="1:8" x14ac:dyDescent="0.2">
      <c r="A14" s="45" t="s">
        <v>103</v>
      </c>
      <c r="B14" s="44" t="s">
        <v>753</v>
      </c>
      <c r="C14" s="44" t="s">
        <v>752</v>
      </c>
      <c r="D14" s="44" t="s">
        <v>751</v>
      </c>
      <c r="E14" s="44" t="s">
        <v>267</v>
      </c>
      <c r="F14" s="44" t="s">
        <v>424</v>
      </c>
      <c r="G14" s="44" t="s">
        <v>572</v>
      </c>
      <c r="H14" s="44" t="s">
        <v>168</v>
      </c>
    </row>
    <row r="15" spans="1:8" x14ac:dyDescent="0.2">
      <c r="A15" s="45" t="s">
        <v>410</v>
      </c>
      <c r="B15" s="44" t="s">
        <v>750</v>
      </c>
      <c r="C15" s="44" t="s">
        <v>749</v>
      </c>
      <c r="D15" s="44" t="s">
        <v>748</v>
      </c>
      <c r="E15" s="44" t="s">
        <v>747</v>
      </c>
      <c r="F15" s="44" t="s">
        <v>706</v>
      </c>
      <c r="G15" s="44" t="s">
        <v>746</v>
      </c>
      <c r="H15" s="44" t="s">
        <v>745</v>
      </c>
    </row>
    <row r="16" spans="1:8" x14ac:dyDescent="0.2">
      <c r="A16" s="45" t="s">
        <v>103</v>
      </c>
      <c r="B16" s="44" t="s">
        <v>503</v>
      </c>
      <c r="C16" s="44" t="s">
        <v>744</v>
      </c>
      <c r="D16" s="44" t="s">
        <v>743</v>
      </c>
      <c r="E16" s="44" t="s">
        <v>671</v>
      </c>
      <c r="F16" s="44" t="s">
        <v>349</v>
      </c>
      <c r="G16" s="44" t="s">
        <v>742</v>
      </c>
      <c r="H16" s="44" t="s">
        <v>377</v>
      </c>
    </row>
    <row r="17" spans="1:8" x14ac:dyDescent="0.2">
      <c r="A17" s="45" t="s">
        <v>400</v>
      </c>
      <c r="B17" s="44" t="s">
        <v>741</v>
      </c>
      <c r="C17" s="44" t="s">
        <v>740</v>
      </c>
      <c r="D17" s="44" t="s">
        <v>739</v>
      </c>
      <c r="E17" s="44" t="s">
        <v>738</v>
      </c>
      <c r="F17" s="44" t="s">
        <v>737</v>
      </c>
      <c r="G17" s="44" t="s">
        <v>294</v>
      </c>
      <c r="H17" s="44" t="s">
        <v>736</v>
      </c>
    </row>
    <row r="18" spans="1:8" x14ac:dyDescent="0.2">
      <c r="A18" s="45" t="s">
        <v>103</v>
      </c>
      <c r="B18" s="44" t="s">
        <v>735</v>
      </c>
      <c r="C18" s="44" t="s">
        <v>734</v>
      </c>
      <c r="D18" s="44" t="s">
        <v>733</v>
      </c>
      <c r="E18" s="44" t="s">
        <v>651</v>
      </c>
      <c r="F18" s="44" t="s">
        <v>732</v>
      </c>
      <c r="G18" s="44" t="s">
        <v>731</v>
      </c>
      <c r="H18" s="44" t="s">
        <v>730</v>
      </c>
    </row>
    <row r="19" spans="1:8" x14ac:dyDescent="0.2">
      <c r="A19" s="45" t="s">
        <v>729</v>
      </c>
      <c r="B19" s="44" t="s">
        <v>728</v>
      </c>
      <c r="C19" s="44" t="s">
        <v>103</v>
      </c>
      <c r="D19" s="44" t="s">
        <v>103</v>
      </c>
      <c r="E19" s="44" t="s">
        <v>103</v>
      </c>
      <c r="F19" s="44" t="s">
        <v>103</v>
      </c>
      <c r="G19" s="44" t="s">
        <v>103</v>
      </c>
      <c r="H19" s="44" t="s">
        <v>103</v>
      </c>
    </row>
    <row r="20" spans="1:8" x14ac:dyDescent="0.2">
      <c r="A20" s="45" t="s">
        <v>103</v>
      </c>
      <c r="B20" s="44" t="s">
        <v>727</v>
      </c>
      <c r="C20" s="44" t="s">
        <v>103</v>
      </c>
      <c r="D20" s="44" t="s">
        <v>103</v>
      </c>
      <c r="E20" s="44" t="s">
        <v>103</v>
      </c>
      <c r="F20" s="44" t="s">
        <v>103</v>
      </c>
      <c r="G20" s="44" t="s">
        <v>103</v>
      </c>
      <c r="H20" s="44" t="s">
        <v>103</v>
      </c>
    </row>
    <row r="21" spans="1:8" x14ac:dyDescent="0.2">
      <c r="A21" s="45" t="s">
        <v>726</v>
      </c>
      <c r="B21" s="44" t="s">
        <v>329</v>
      </c>
      <c r="C21" s="44" t="s">
        <v>103</v>
      </c>
      <c r="D21" s="44" t="s">
        <v>103</v>
      </c>
      <c r="E21" s="44" t="s">
        <v>103</v>
      </c>
      <c r="F21" s="44" t="s">
        <v>103</v>
      </c>
      <c r="G21" s="44" t="s">
        <v>103</v>
      </c>
      <c r="H21" s="44" t="s">
        <v>103</v>
      </c>
    </row>
    <row r="22" spans="1:8" x14ac:dyDescent="0.2">
      <c r="A22" s="45" t="s">
        <v>103</v>
      </c>
      <c r="B22" s="44" t="s">
        <v>725</v>
      </c>
      <c r="C22" s="44" t="s">
        <v>103</v>
      </c>
      <c r="D22" s="44" t="s">
        <v>103</v>
      </c>
      <c r="E22" s="44" t="s">
        <v>103</v>
      </c>
      <c r="F22" s="44" t="s">
        <v>103</v>
      </c>
      <c r="G22" s="44" t="s">
        <v>103</v>
      </c>
      <c r="H22" s="44" t="s">
        <v>103</v>
      </c>
    </row>
    <row r="23" spans="1:8" x14ac:dyDescent="0.2">
      <c r="A23" s="45" t="s">
        <v>724</v>
      </c>
      <c r="B23" s="44" t="s">
        <v>723</v>
      </c>
      <c r="C23" s="44" t="s">
        <v>103</v>
      </c>
      <c r="D23" s="44" t="s">
        <v>103</v>
      </c>
      <c r="E23" s="44" t="s">
        <v>103</v>
      </c>
      <c r="F23" s="44" t="s">
        <v>103</v>
      </c>
      <c r="G23" s="44" t="s">
        <v>103</v>
      </c>
      <c r="H23" s="44" t="s">
        <v>103</v>
      </c>
    </row>
    <row r="24" spans="1:8" x14ac:dyDescent="0.2">
      <c r="A24" s="45" t="s">
        <v>103</v>
      </c>
      <c r="B24" s="44" t="s">
        <v>722</v>
      </c>
      <c r="C24" s="44" t="s">
        <v>103</v>
      </c>
      <c r="D24" s="44" t="s">
        <v>103</v>
      </c>
      <c r="E24" s="44" t="s">
        <v>103</v>
      </c>
      <c r="F24" s="44" t="s">
        <v>103</v>
      </c>
      <c r="G24" s="44" t="s">
        <v>103</v>
      </c>
      <c r="H24" s="44" t="s">
        <v>103</v>
      </c>
    </row>
    <row r="25" spans="1:8" x14ac:dyDescent="0.2">
      <c r="A25" s="45" t="s">
        <v>721</v>
      </c>
      <c r="B25" s="44" t="s">
        <v>720</v>
      </c>
      <c r="C25" s="44" t="s">
        <v>103</v>
      </c>
      <c r="D25" s="44" t="s">
        <v>103</v>
      </c>
      <c r="E25" s="44" t="s">
        <v>103</v>
      </c>
      <c r="F25" s="44" t="s">
        <v>103</v>
      </c>
      <c r="G25" s="44" t="s">
        <v>103</v>
      </c>
      <c r="H25" s="44" t="s">
        <v>103</v>
      </c>
    </row>
    <row r="26" spans="1:8" x14ac:dyDescent="0.2">
      <c r="A26" s="45" t="s">
        <v>103</v>
      </c>
      <c r="B26" s="44" t="s">
        <v>719</v>
      </c>
      <c r="C26" s="44" t="s">
        <v>103</v>
      </c>
      <c r="D26" s="44" t="s">
        <v>103</v>
      </c>
      <c r="E26" s="44" t="s">
        <v>103</v>
      </c>
      <c r="F26" s="44" t="s">
        <v>103</v>
      </c>
      <c r="G26" s="44" t="s">
        <v>103</v>
      </c>
      <c r="H26" s="44" t="s">
        <v>103</v>
      </c>
    </row>
    <row r="27" spans="1:8" x14ac:dyDescent="0.2">
      <c r="A27" s="45" t="s">
        <v>376</v>
      </c>
      <c r="B27" s="44" t="s">
        <v>718</v>
      </c>
      <c r="C27" s="44" t="s">
        <v>717</v>
      </c>
      <c r="D27" s="44" t="s">
        <v>716</v>
      </c>
      <c r="E27" s="44" t="s">
        <v>715</v>
      </c>
      <c r="F27" s="44" t="s">
        <v>714</v>
      </c>
      <c r="G27" s="44" t="s">
        <v>713</v>
      </c>
      <c r="H27" s="44" t="s">
        <v>712</v>
      </c>
    </row>
    <row r="28" spans="1:8" x14ac:dyDescent="0.2">
      <c r="A28" s="45" t="s">
        <v>103</v>
      </c>
      <c r="B28" s="44" t="s">
        <v>711</v>
      </c>
      <c r="C28" s="44" t="s">
        <v>710</v>
      </c>
      <c r="D28" s="44" t="s">
        <v>709</v>
      </c>
      <c r="E28" s="44" t="s">
        <v>255</v>
      </c>
      <c r="F28" s="44" t="s">
        <v>218</v>
      </c>
      <c r="G28" s="44" t="s">
        <v>270</v>
      </c>
      <c r="H28" s="44" t="s">
        <v>207</v>
      </c>
    </row>
    <row r="29" spans="1:8" x14ac:dyDescent="0.2">
      <c r="A29" s="45" t="s">
        <v>367</v>
      </c>
      <c r="B29" s="44" t="s">
        <v>596</v>
      </c>
      <c r="C29" s="44" t="s">
        <v>708</v>
      </c>
      <c r="D29" s="44" t="s">
        <v>541</v>
      </c>
      <c r="E29" s="44" t="s">
        <v>707</v>
      </c>
      <c r="F29" s="44" t="s">
        <v>706</v>
      </c>
      <c r="G29" s="44" t="s">
        <v>705</v>
      </c>
      <c r="H29" s="44" t="s">
        <v>704</v>
      </c>
    </row>
    <row r="30" spans="1:8" x14ac:dyDescent="0.2">
      <c r="A30" s="45" t="s">
        <v>103</v>
      </c>
      <c r="B30" s="44" t="s">
        <v>703</v>
      </c>
      <c r="C30" s="44" t="s">
        <v>349</v>
      </c>
      <c r="D30" s="44" t="s">
        <v>702</v>
      </c>
      <c r="E30" s="44" t="s">
        <v>359</v>
      </c>
      <c r="F30" s="44" t="s">
        <v>357</v>
      </c>
      <c r="G30" s="44" t="s">
        <v>205</v>
      </c>
      <c r="H30" s="44" t="s">
        <v>120</v>
      </c>
    </row>
    <row r="31" spans="1:8" x14ac:dyDescent="0.2">
      <c r="A31" s="45" t="s">
        <v>356</v>
      </c>
      <c r="B31" s="44" t="s">
        <v>701</v>
      </c>
      <c r="C31" s="44" t="s">
        <v>567</v>
      </c>
      <c r="D31" s="44" t="s">
        <v>700</v>
      </c>
      <c r="E31" s="44" t="s">
        <v>699</v>
      </c>
      <c r="F31" s="44" t="s">
        <v>698</v>
      </c>
      <c r="G31" s="44" t="s">
        <v>697</v>
      </c>
      <c r="H31" s="44" t="s">
        <v>352</v>
      </c>
    </row>
    <row r="32" spans="1:8" x14ac:dyDescent="0.2">
      <c r="A32" s="45" t="s">
        <v>103</v>
      </c>
      <c r="B32" s="44" t="s">
        <v>696</v>
      </c>
      <c r="C32" s="44" t="s">
        <v>459</v>
      </c>
      <c r="D32" s="44" t="s">
        <v>695</v>
      </c>
      <c r="E32" s="44" t="s">
        <v>694</v>
      </c>
      <c r="F32" s="44" t="s">
        <v>377</v>
      </c>
      <c r="G32" s="44" t="s">
        <v>255</v>
      </c>
      <c r="H32" s="44" t="s">
        <v>298</v>
      </c>
    </row>
    <row r="33" spans="1:8" x14ac:dyDescent="0.2">
      <c r="A33" s="45" t="s">
        <v>346</v>
      </c>
      <c r="B33" s="44" t="s">
        <v>214</v>
      </c>
      <c r="C33" s="44" t="s">
        <v>693</v>
      </c>
      <c r="D33" s="44" t="s">
        <v>692</v>
      </c>
      <c r="E33" s="44" t="s">
        <v>691</v>
      </c>
      <c r="F33" s="44" t="s">
        <v>690</v>
      </c>
      <c r="G33" s="44" t="s">
        <v>689</v>
      </c>
      <c r="H33" s="44" t="s">
        <v>688</v>
      </c>
    </row>
    <row r="34" spans="1:8" x14ac:dyDescent="0.2">
      <c r="A34" s="45" t="s">
        <v>103</v>
      </c>
      <c r="B34" s="44" t="s">
        <v>687</v>
      </c>
      <c r="C34" s="44" t="s">
        <v>347</v>
      </c>
      <c r="D34" s="44" t="s">
        <v>686</v>
      </c>
      <c r="E34" s="44" t="s">
        <v>685</v>
      </c>
      <c r="F34" s="44" t="s">
        <v>684</v>
      </c>
      <c r="G34" s="44" t="s">
        <v>683</v>
      </c>
      <c r="H34" s="44" t="s">
        <v>682</v>
      </c>
    </row>
    <row r="35" spans="1:8" x14ac:dyDescent="0.2">
      <c r="A35" s="45" t="s">
        <v>215</v>
      </c>
      <c r="B35" s="44" t="s">
        <v>681</v>
      </c>
      <c r="C35" s="44" t="s">
        <v>680</v>
      </c>
      <c r="D35" s="44" t="s">
        <v>679</v>
      </c>
      <c r="E35" s="44" t="s">
        <v>678</v>
      </c>
      <c r="F35" s="44" t="s">
        <v>677</v>
      </c>
      <c r="G35" s="44" t="s">
        <v>676</v>
      </c>
      <c r="H35" s="44" t="s">
        <v>675</v>
      </c>
    </row>
    <row r="36" spans="1:8" x14ac:dyDescent="0.2">
      <c r="A36" s="45" t="s">
        <v>103</v>
      </c>
      <c r="B36" s="44" t="s">
        <v>674</v>
      </c>
      <c r="C36" s="44" t="s">
        <v>673</v>
      </c>
      <c r="D36" s="44" t="s">
        <v>672</v>
      </c>
      <c r="E36" s="44" t="s">
        <v>671</v>
      </c>
      <c r="F36" s="44" t="s">
        <v>370</v>
      </c>
      <c r="G36" s="44" t="s">
        <v>289</v>
      </c>
      <c r="H36" s="44" t="s">
        <v>207</v>
      </c>
    </row>
    <row r="37" spans="1:8" x14ac:dyDescent="0.2">
      <c r="A37" s="45" t="s">
        <v>227</v>
      </c>
      <c r="B37" s="44" t="s">
        <v>670</v>
      </c>
      <c r="C37" s="44" t="s">
        <v>669</v>
      </c>
      <c r="D37" s="44" t="s">
        <v>668</v>
      </c>
      <c r="E37" s="44" t="s">
        <v>667</v>
      </c>
      <c r="F37" s="44" t="s">
        <v>365</v>
      </c>
      <c r="G37" s="44" t="s">
        <v>666</v>
      </c>
      <c r="H37" s="44" t="s">
        <v>371</v>
      </c>
    </row>
    <row r="38" spans="1:8" x14ac:dyDescent="0.2">
      <c r="A38" s="45" t="s">
        <v>103</v>
      </c>
      <c r="B38" s="44" t="s">
        <v>665</v>
      </c>
      <c r="C38" s="44" t="s">
        <v>664</v>
      </c>
      <c r="D38" s="44" t="s">
        <v>663</v>
      </c>
      <c r="E38" s="44" t="s">
        <v>662</v>
      </c>
      <c r="F38" s="44" t="s">
        <v>589</v>
      </c>
      <c r="G38" s="44" t="s">
        <v>661</v>
      </c>
      <c r="H38" s="44" t="s">
        <v>660</v>
      </c>
    </row>
    <row r="39" spans="1:8" x14ac:dyDescent="0.2">
      <c r="A39" s="45" t="s">
        <v>239</v>
      </c>
      <c r="B39" s="44" t="s">
        <v>659</v>
      </c>
      <c r="C39" s="44" t="s">
        <v>658</v>
      </c>
      <c r="D39" s="44" t="s">
        <v>657</v>
      </c>
      <c r="E39" s="44" t="s">
        <v>656</v>
      </c>
      <c r="F39" s="44" t="s">
        <v>655</v>
      </c>
      <c r="G39" s="44" t="s">
        <v>654</v>
      </c>
      <c r="H39" s="44" t="s">
        <v>653</v>
      </c>
    </row>
    <row r="40" spans="1:8" x14ac:dyDescent="0.2">
      <c r="A40" s="45" t="s">
        <v>103</v>
      </c>
      <c r="B40" s="44" t="s">
        <v>652</v>
      </c>
      <c r="C40" s="44" t="s">
        <v>143</v>
      </c>
      <c r="D40" s="44" t="s">
        <v>651</v>
      </c>
      <c r="E40" s="44" t="s">
        <v>650</v>
      </c>
      <c r="F40" s="44" t="s">
        <v>244</v>
      </c>
      <c r="G40" s="44" t="s">
        <v>649</v>
      </c>
      <c r="H40" s="44" t="s">
        <v>230</v>
      </c>
    </row>
    <row r="41" spans="1:8" x14ac:dyDescent="0.2">
      <c r="A41" s="45" t="s">
        <v>252</v>
      </c>
      <c r="B41" s="44" t="s">
        <v>629</v>
      </c>
      <c r="C41" s="44" t="s">
        <v>648</v>
      </c>
      <c r="D41" s="44" t="s">
        <v>429</v>
      </c>
      <c r="E41" s="44" t="s">
        <v>647</v>
      </c>
      <c r="F41" s="44" t="s">
        <v>646</v>
      </c>
      <c r="G41" s="44" t="s">
        <v>645</v>
      </c>
      <c r="H41" s="44" t="s">
        <v>644</v>
      </c>
    </row>
    <row r="42" spans="1:8" x14ac:dyDescent="0.2">
      <c r="A42" s="45" t="s">
        <v>103</v>
      </c>
      <c r="B42" s="44" t="s">
        <v>643</v>
      </c>
      <c r="C42" s="44" t="s">
        <v>642</v>
      </c>
      <c r="D42" s="44" t="s">
        <v>641</v>
      </c>
      <c r="E42" s="44" t="s">
        <v>640</v>
      </c>
      <c r="F42" s="44" t="s">
        <v>242</v>
      </c>
      <c r="G42" s="44" t="s">
        <v>269</v>
      </c>
      <c r="H42" s="44" t="s">
        <v>242</v>
      </c>
    </row>
    <row r="43" spans="1:8" x14ac:dyDescent="0.2">
      <c r="A43" s="45" t="s">
        <v>265</v>
      </c>
      <c r="B43" s="44" t="s">
        <v>639</v>
      </c>
      <c r="C43" s="44" t="s">
        <v>638</v>
      </c>
      <c r="D43" s="44" t="s">
        <v>637</v>
      </c>
      <c r="E43" s="44" t="s">
        <v>636</v>
      </c>
      <c r="F43" s="44" t="s">
        <v>635</v>
      </c>
      <c r="G43" s="44" t="s">
        <v>634</v>
      </c>
      <c r="H43" s="44" t="s">
        <v>633</v>
      </c>
    </row>
    <row r="44" spans="1:8" x14ac:dyDescent="0.2">
      <c r="A44" s="45" t="s">
        <v>103</v>
      </c>
      <c r="B44" s="44" t="s">
        <v>632</v>
      </c>
      <c r="C44" s="44" t="s">
        <v>378</v>
      </c>
      <c r="D44" s="44" t="s">
        <v>631</v>
      </c>
      <c r="E44" s="44" t="s">
        <v>403</v>
      </c>
      <c r="F44" s="44" t="s">
        <v>589</v>
      </c>
      <c r="G44" s="44" t="s">
        <v>447</v>
      </c>
      <c r="H44" s="44" t="s">
        <v>244</v>
      </c>
    </row>
    <row r="45" spans="1:8" x14ac:dyDescent="0.2">
      <c r="A45" s="45" t="s">
        <v>277</v>
      </c>
      <c r="B45" s="44" t="s">
        <v>630</v>
      </c>
      <c r="C45" s="44" t="s">
        <v>629</v>
      </c>
      <c r="D45" s="44" t="s">
        <v>628</v>
      </c>
      <c r="E45" s="44" t="s">
        <v>627</v>
      </c>
      <c r="F45" s="44" t="s">
        <v>626</v>
      </c>
      <c r="G45" s="44" t="s">
        <v>625</v>
      </c>
      <c r="H45" s="44" t="s">
        <v>624</v>
      </c>
    </row>
    <row r="46" spans="1:8" x14ac:dyDescent="0.2">
      <c r="A46" s="45" t="s">
        <v>103</v>
      </c>
      <c r="B46" s="44" t="s">
        <v>623</v>
      </c>
      <c r="C46" s="44" t="s">
        <v>622</v>
      </c>
      <c r="D46" s="44" t="s">
        <v>621</v>
      </c>
      <c r="E46" s="44" t="s">
        <v>424</v>
      </c>
      <c r="F46" s="44" t="s">
        <v>338</v>
      </c>
      <c r="G46" s="44" t="s">
        <v>620</v>
      </c>
      <c r="H46" s="44" t="s">
        <v>144</v>
      </c>
    </row>
    <row r="47" spans="1:8" x14ac:dyDescent="0.2">
      <c r="A47" s="45" t="s">
        <v>287</v>
      </c>
      <c r="B47" s="44" t="s">
        <v>492</v>
      </c>
      <c r="C47" s="44" t="s">
        <v>619</v>
      </c>
      <c r="D47" s="44" t="s">
        <v>618</v>
      </c>
      <c r="E47" s="44" t="s">
        <v>617</v>
      </c>
      <c r="F47" s="44" t="s">
        <v>616</v>
      </c>
      <c r="G47" s="44" t="s">
        <v>615</v>
      </c>
      <c r="H47" s="44" t="s">
        <v>614</v>
      </c>
    </row>
    <row r="48" spans="1:8" x14ac:dyDescent="0.2">
      <c r="A48" s="45" t="s">
        <v>103</v>
      </c>
      <c r="B48" s="44" t="s">
        <v>613</v>
      </c>
      <c r="C48" s="44" t="s">
        <v>612</v>
      </c>
      <c r="D48" s="44" t="s">
        <v>611</v>
      </c>
      <c r="E48" s="44" t="s">
        <v>610</v>
      </c>
      <c r="F48" s="44" t="s">
        <v>347</v>
      </c>
      <c r="G48" s="44" t="s">
        <v>609</v>
      </c>
      <c r="H48" s="44" t="s">
        <v>457</v>
      </c>
    </row>
    <row r="49" spans="1:8" x14ac:dyDescent="0.2">
      <c r="A49" s="45" t="s">
        <v>296</v>
      </c>
      <c r="B49" s="44" t="s">
        <v>608</v>
      </c>
      <c r="C49" s="44" t="s">
        <v>607</v>
      </c>
      <c r="D49" s="44" t="s">
        <v>606</v>
      </c>
      <c r="E49" s="44" t="s">
        <v>605</v>
      </c>
      <c r="F49" s="44" t="s">
        <v>604</v>
      </c>
      <c r="G49" s="44" t="s">
        <v>603</v>
      </c>
      <c r="H49" s="44" t="s">
        <v>602</v>
      </c>
    </row>
    <row r="50" spans="1:8" x14ac:dyDescent="0.2">
      <c r="A50" s="45" t="s">
        <v>103</v>
      </c>
      <c r="B50" s="44" t="s">
        <v>601</v>
      </c>
      <c r="C50" s="44" t="s">
        <v>600</v>
      </c>
      <c r="D50" s="44" t="s">
        <v>599</v>
      </c>
      <c r="E50" s="44" t="s">
        <v>230</v>
      </c>
      <c r="F50" s="44" t="s">
        <v>207</v>
      </c>
      <c r="G50" s="44" t="s">
        <v>446</v>
      </c>
      <c r="H50" s="44" t="s">
        <v>336</v>
      </c>
    </row>
    <row r="51" spans="1:8" x14ac:dyDescent="0.2">
      <c r="A51" s="45" t="s">
        <v>304</v>
      </c>
      <c r="B51" s="44" t="s">
        <v>598</v>
      </c>
      <c r="C51" s="44" t="s">
        <v>103</v>
      </c>
      <c r="D51" s="44" t="s">
        <v>597</v>
      </c>
      <c r="E51" s="44" t="s">
        <v>596</v>
      </c>
      <c r="F51" s="44" t="s">
        <v>595</v>
      </c>
      <c r="G51" s="44" t="s">
        <v>594</v>
      </c>
      <c r="H51" s="44" t="s">
        <v>593</v>
      </c>
    </row>
    <row r="52" spans="1:8" x14ac:dyDescent="0.2">
      <c r="A52" s="45" t="s">
        <v>103</v>
      </c>
      <c r="B52" s="44" t="s">
        <v>592</v>
      </c>
      <c r="C52" s="44" t="s">
        <v>103</v>
      </c>
      <c r="D52" s="44" t="s">
        <v>591</v>
      </c>
      <c r="E52" s="44" t="s">
        <v>131</v>
      </c>
      <c r="F52" s="44" t="s">
        <v>590</v>
      </c>
      <c r="G52" s="44" t="s">
        <v>338</v>
      </c>
      <c r="H52" s="44" t="s">
        <v>589</v>
      </c>
    </row>
    <row r="53" spans="1:8" x14ac:dyDescent="0.2">
      <c r="A53" s="45" t="s">
        <v>309</v>
      </c>
      <c r="B53" s="44" t="s">
        <v>588</v>
      </c>
      <c r="C53" s="44" t="s">
        <v>103</v>
      </c>
      <c r="D53" s="44" t="s">
        <v>587</v>
      </c>
      <c r="E53" s="44" t="s">
        <v>586</v>
      </c>
      <c r="F53" s="44" t="s">
        <v>103</v>
      </c>
      <c r="G53" s="44" t="s">
        <v>585</v>
      </c>
      <c r="H53" s="44" t="s">
        <v>103</v>
      </c>
    </row>
    <row r="54" spans="1:8" x14ac:dyDescent="0.2">
      <c r="A54" s="45" t="s">
        <v>103</v>
      </c>
      <c r="B54" s="44" t="s">
        <v>584</v>
      </c>
      <c r="C54" s="44" t="s">
        <v>103</v>
      </c>
      <c r="D54" s="44" t="s">
        <v>299</v>
      </c>
      <c r="E54" s="44" t="s">
        <v>583</v>
      </c>
      <c r="F54" s="44" t="s">
        <v>103</v>
      </c>
      <c r="G54" s="44" t="s">
        <v>582</v>
      </c>
      <c r="H54" s="44" t="s">
        <v>103</v>
      </c>
    </row>
    <row r="55" spans="1:8" x14ac:dyDescent="0.2">
      <c r="A55" s="45" t="s">
        <v>322</v>
      </c>
      <c r="B55" s="44" t="s">
        <v>581</v>
      </c>
      <c r="C55" s="44" t="s">
        <v>580</v>
      </c>
      <c r="D55" s="44" t="s">
        <v>579</v>
      </c>
      <c r="E55" s="44" t="s">
        <v>578</v>
      </c>
      <c r="F55" s="44" t="s">
        <v>372</v>
      </c>
      <c r="G55" s="44" t="s">
        <v>577</v>
      </c>
      <c r="H55" s="44" t="s">
        <v>576</v>
      </c>
    </row>
    <row r="56" spans="1:8" x14ac:dyDescent="0.2">
      <c r="A56" s="45" t="s">
        <v>103</v>
      </c>
      <c r="B56" s="44" t="s">
        <v>575</v>
      </c>
      <c r="C56" s="44" t="s">
        <v>574</v>
      </c>
      <c r="D56" s="44" t="s">
        <v>573</v>
      </c>
      <c r="E56" s="44" t="s">
        <v>572</v>
      </c>
      <c r="F56" s="44" t="s">
        <v>571</v>
      </c>
      <c r="G56" s="44" t="s">
        <v>570</v>
      </c>
      <c r="H56" s="44" t="s">
        <v>314</v>
      </c>
    </row>
    <row r="57" spans="1:8" x14ac:dyDescent="0.2">
      <c r="A57" s="45" t="s">
        <v>335</v>
      </c>
      <c r="B57" s="44" t="s">
        <v>569</v>
      </c>
      <c r="C57" s="44" t="s">
        <v>568</v>
      </c>
      <c r="D57" s="44" t="s">
        <v>567</v>
      </c>
      <c r="E57" s="44" t="s">
        <v>566</v>
      </c>
      <c r="F57" s="44" t="s">
        <v>565</v>
      </c>
      <c r="G57" s="44" t="s">
        <v>564</v>
      </c>
      <c r="H57" s="44" t="s">
        <v>563</v>
      </c>
    </row>
    <row r="58" spans="1:8" x14ac:dyDescent="0.2">
      <c r="A58" s="45" t="s">
        <v>103</v>
      </c>
      <c r="B58" s="44" t="s">
        <v>562</v>
      </c>
      <c r="C58" s="44" t="s">
        <v>561</v>
      </c>
      <c r="D58" s="44" t="s">
        <v>560</v>
      </c>
      <c r="E58" s="44" t="s">
        <v>559</v>
      </c>
      <c r="F58" s="44" t="s">
        <v>557</v>
      </c>
      <c r="G58" s="44" t="s">
        <v>558</v>
      </c>
      <c r="H58" s="44" t="s">
        <v>557</v>
      </c>
    </row>
    <row r="59" spans="1:8" x14ac:dyDescent="0.2">
      <c r="A59" s="45" t="s">
        <v>202</v>
      </c>
      <c r="B59" s="44" t="s">
        <v>556</v>
      </c>
      <c r="C59" s="44" t="s">
        <v>103</v>
      </c>
      <c r="D59" s="44" t="s">
        <v>274</v>
      </c>
      <c r="E59" s="44" t="s">
        <v>555</v>
      </c>
      <c r="F59" s="44" t="s">
        <v>554</v>
      </c>
      <c r="G59" s="44" t="s">
        <v>553</v>
      </c>
      <c r="H59" s="44" t="s">
        <v>552</v>
      </c>
    </row>
    <row r="60" spans="1:8" x14ac:dyDescent="0.2">
      <c r="A60" s="45" t="s">
        <v>103</v>
      </c>
      <c r="B60" s="44" t="s">
        <v>551</v>
      </c>
      <c r="C60" s="44" t="s">
        <v>103</v>
      </c>
      <c r="D60" s="44" t="s">
        <v>116</v>
      </c>
      <c r="E60" s="44" t="s">
        <v>550</v>
      </c>
      <c r="F60" s="44" t="s">
        <v>549</v>
      </c>
      <c r="G60" s="44" t="s">
        <v>548</v>
      </c>
      <c r="H60" s="44" t="s">
        <v>547</v>
      </c>
    </row>
    <row r="61" spans="1:8" x14ac:dyDescent="0.2">
      <c r="A61" s="45" t="s">
        <v>189</v>
      </c>
      <c r="B61" s="44" t="s">
        <v>546</v>
      </c>
      <c r="C61" s="44" t="s">
        <v>545</v>
      </c>
      <c r="D61" s="44" t="s">
        <v>544</v>
      </c>
      <c r="E61" s="44" t="s">
        <v>543</v>
      </c>
      <c r="F61" s="44" t="s">
        <v>542</v>
      </c>
      <c r="G61" s="44" t="s">
        <v>541</v>
      </c>
      <c r="H61" s="44" t="s">
        <v>540</v>
      </c>
    </row>
    <row r="62" spans="1:8" x14ac:dyDescent="0.2">
      <c r="A62" s="45" t="s">
        <v>103</v>
      </c>
      <c r="B62" s="44" t="s">
        <v>539</v>
      </c>
      <c r="C62" s="44" t="s">
        <v>538</v>
      </c>
      <c r="D62" s="44" t="s">
        <v>537</v>
      </c>
      <c r="E62" s="44" t="s">
        <v>369</v>
      </c>
      <c r="F62" s="44" t="s">
        <v>536</v>
      </c>
      <c r="G62" s="44" t="s">
        <v>535</v>
      </c>
      <c r="H62" s="44" t="s">
        <v>180</v>
      </c>
    </row>
    <row r="63" spans="1:8" x14ac:dyDescent="0.2">
      <c r="A63" s="45" t="s">
        <v>177</v>
      </c>
      <c r="B63" s="44" t="s">
        <v>383</v>
      </c>
      <c r="C63" s="44" t="s">
        <v>534</v>
      </c>
      <c r="D63" s="44" t="s">
        <v>533</v>
      </c>
      <c r="E63" s="44" t="s">
        <v>532</v>
      </c>
      <c r="F63" s="44" t="s">
        <v>531</v>
      </c>
      <c r="G63" s="44" t="s">
        <v>530</v>
      </c>
      <c r="H63" s="44" t="s">
        <v>529</v>
      </c>
    </row>
    <row r="64" spans="1:8" x14ac:dyDescent="0.2">
      <c r="A64" s="45" t="s">
        <v>103</v>
      </c>
      <c r="B64" s="44" t="s">
        <v>528</v>
      </c>
      <c r="C64" s="44" t="s">
        <v>527</v>
      </c>
      <c r="D64" s="44" t="s">
        <v>526</v>
      </c>
      <c r="E64" s="44" t="s">
        <v>525</v>
      </c>
      <c r="F64" s="44" t="s">
        <v>524</v>
      </c>
      <c r="G64" s="44" t="s">
        <v>523</v>
      </c>
      <c r="H64" s="44" t="s">
        <v>415</v>
      </c>
    </row>
    <row r="65" spans="1:8" x14ac:dyDescent="0.2">
      <c r="A65" s="45" t="s">
        <v>165</v>
      </c>
      <c r="B65" s="44" t="s">
        <v>522</v>
      </c>
      <c r="C65" s="44" t="s">
        <v>521</v>
      </c>
      <c r="D65" s="44" t="s">
        <v>520</v>
      </c>
      <c r="E65" s="44" t="s">
        <v>519</v>
      </c>
      <c r="F65" s="44" t="s">
        <v>518</v>
      </c>
      <c r="G65" s="44" t="s">
        <v>517</v>
      </c>
      <c r="H65" s="44" t="s">
        <v>516</v>
      </c>
    </row>
    <row r="66" spans="1:8" x14ac:dyDescent="0.2">
      <c r="A66" s="45" t="s">
        <v>103</v>
      </c>
      <c r="B66" s="44" t="s">
        <v>515</v>
      </c>
      <c r="C66" s="44" t="s">
        <v>514</v>
      </c>
      <c r="D66" s="44" t="s">
        <v>513</v>
      </c>
      <c r="E66" s="44" t="s">
        <v>512</v>
      </c>
      <c r="F66" s="44" t="s">
        <v>216</v>
      </c>
      <c r="G66" s="44" t="s">
        <v>511</v>
      </c>
      <c r="H66" s="44" t="s">
        <v>510</v>
      </c>
    </row>
    <row r="67" spans="1:8" x14ac:dyDescent="0.2">
      <c r="A67" s="45" t="s">
        <v>152</v>
      </c>
      <c r="B67" s="44" t="s">
        <v>509</v>
      </c>
      <c r="C67" s="44" t="s">
        <v>508</v>
      </c>
      <c r="D67" s="44" t="s">
        <v>507</v>
      </c>
      <c r="E67" s="44" t="s">
        <v>506</v>
      </c>
      <c r="F67" s="44" t="s">
        <v>505</v>
      </c>
      <c r="G67" s="44" t="s">
        <v>492</v>
      </c>
      <c r="H67" s="44" t="s">
        <v>504</v>
      </c>
    </row>
    <row r="68" spans="1:8" x14ac:dyDescent="0.2">
      <c r="A68" s="45" t="s">
        <v>103</v>
      </c>
      <c r="B68" s="44" t="s">
        <v>503</v>
      </c>
      <c r="C68" s="44" t="s">
        <v>502</v>
      </c>
      <c r="D68" s="44" t="s">
        <v>501</v>
      </c>
      <c r="E68" s="44" t="s">
        <v>500</v>
      </c>
      <c r="F68" s="44" t="s">
        <v>499</v>
      </c>
      <c r="G68" s="44" t="s">
        <v>498</v>
      </c>
      <c r="H68" s="44" t="s">
        <v>144</v>
      </c>
    </row>
    <row r="69" spans="1:8" x14ac:dyDescent="0.2">
      <c r="A69" s="45" t="s">
        <v>387</v>
      </c>
      <c r="B69" s="44" t="s">
        <v>497</v>
      </c>
      <c r="C69" s="44" t="s">
        <v>496</v>
      </c>
      <c r="D69" s="44" t="s">
        <v>495</v>
      </c>
      <c r="E69" s="44" t="s">
        <v>494</v>
      </c>
      <c r="F69" s="44" t="s">
        <v>493</v>
      </c>
      <c r="G69" s="44" t="s">
        <v>492</v>
      </c>
      <c r="H69" s="44" t="s">
        <v>491</v>
      </c>
    </row>
    <row r="70" spans="1:8" x14ac:dyDescent="0.2">
      <c r="A70" s="45" t="s">
        <v>103</v>
      </c>
      <c r="B70" s="44" t="s">
        <v>490</v>
      </c>
      <c r="C70" s="44" t="s">
        <v>489</v>
      </c>
      <c r="D70" s="44" t="s">
        <v>488</v>
      </c>
      <c r="E70" s="44" t="s">
        <v>487</v>
      </c>
      <c r="F70" s="44" t="s">
        <v>486</v>
      </c>
      <c r="G70" s="44" t="s">
        <v>485</v>
      </c>
      <c r="H70" s="44" t="s">
        <v>484</v>
      </c>
    </row>
    <row r="71" spans="1:8" x14ac:dyDescent="0.2">
      <c r="A71" s="45" t="s">
        <v>103</v>
      </c>
      <c r="B71" s="44" t="s">
        <v>103</v>
      </c>
      <c r="C71" s="44" t="s">
        <v>103</v>
      </c>
      <c r="D71" s="44" t="s">
        <v>103</v>
      </c>
      <c r="E71" s="44" t="s">
        <v>103</v>
      </c>
      <c r="F71" s="44" t="s">
        <v>103</v>
      </c>
      <c r="G71" s="44" t="s">
        <v>103</v>
      </c>
      <c r="H71" s="44" t="s">
        <v>103</v>
      </c>
    </row>
    <row r="72" spans="1:8" x14ac:dyDescent="0.2">
      <c r="A72" s="43" t="s">
        <v>112</v>
      </c>
      <c r="B72" s="42" t="s">
        <v>483</v>
      </c>
      <c r="C72" s="42" t="s">
        <v>482</v>
      </c>
      <c r="D72" s="42" t="s">
        <v>481</v>
      </c>
      <c r="E72" s="42" t="s">
        <v>480</v>
      </c>
      <c r="F72" s="42" t="s">
        <v>479</v>
      </c>
      <c r="G72" s="42" t="s">
        <v>478</v>
      </c>
      <c r="H72" s="42" t="s">
        <v>477</v>
      </c>
    </row>
    <row r="73" spans="1:8" x14ac:dyDescent="0.2">
      <c r="A73" s="41" t="s">
        <v>105</v>
      </c>
      <c r="B73" s="41" t="s">
        <v>103</v>
      </c>
      <c r="C73" s="41" t="s">
        <v>103</v>
      </c>
      <c r="D73" s="41" t="s">
        <v>103</v>
      </c>
      <c r="E73" s="41" t="s">
        <v>103</v>
      </c>
      <c r="F73" s="41" t="s">
        <v>103</v>
      </c>
      <c r="G73" s="41" t="s">
        <v>103</v>
      </c>
      <c r="H73" s="41" t="s">
        <v>103</v>
      </c>
    </row>
    <row r="74" spans="1:8" x14ac:dyDescent="0.2">
      <c r="A74" s="41" t="s">
        <v>104</v>
      </c>
      <c r="B74" s="41" t="s">
        <v>103</v>
      </c>
      <c r="C74" s="41" t="s">
        <v>103</v>
      </c>
      <c r="D74" s="41" t="s">
        <v>103</v>
      </c>
      <c r="E74" s="41" t="s">
        <v>103</v>
      </c>
      <c r="F74" s="41" t="s">
        <v>103</v>
      </c>
      <c r="G74" s="41" t="s">
        <v>103</v>
      </c>
      <c r="H74" s="41" t="s">
        <v>103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18.140625" style="2" customWidth="1"/>
    <col min="4" max="15" width="9.140625" style="3"/>
    <col min="16" max="16384" width="9.140625" style="2"/>
  </cols>
  <sheetData>
    <row r="1" spans="1:15" s="9" customFormat="1" x14ac:dyDescent="0.2">
      <c r="A1" s="9">
        <v>0</v>
      </c>
      <c r="D1" s="10">
        <v>0.49305313181169647</v>
      </c>
      <c r="E1" s="10">
        <v>0.59184204271154239</v>
      </c>
      <c r="F1" s="10">
        <v>0.62309209305644819</v>
      </c>
      <c r="G1" s="10">
        <v>0.66422977911290937</v>
      </c>
      <c r="H1" s="10">
        <v>0.6826403160700506</v>
      </c>
      <c r="I1" s="10">
        <v>0.70838256554615264</v>
      </c>
      <c r="J1" s="10">
        <v>0.75767752502409669</v>
      </c>
      <c r="K1" s="10">
        <v>0.79701662753288993</v>
      </c>
      <c r="L1" s="10">
        <v>0.83712991661176306</v>
      </c>
      <c r="M1" s="10">
        <v>0.89255036039790692</v>
      </c>
      <c r="N1" s="10">
        <v>0.93614060703256841</v>
      </c>
      <c r="O1" s="10">
        <v>1</v>
      </c>
    </row>
    <row r="2" spans="1:15" s="9" customFormat="1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9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33.75" customHeight="1" x14ac:dyDescent="0.2">
      <c r="C4" s="17" t="s">
        <v>24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3.5" thickBot="1" x14ac:dyDescent="0.25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8.5" customHeight="1" thickTop="1" x14ac:dyDescent="0.2">
      <c r="C6" s="7"/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</row>
    <row r="7" spans="1:15" ht="28.5" customHeight="1" x14ac:dyDescent="0.2">
      <c r="A7" s="9">
        <v>0</v>
      </c>
      <c r="C7" s="2" t="s">
        <v>22</v>
      </c>
      <c r="D7" s="11">
        <f>'Tab1'!D7/'Tab2'!D$1</f>
        <v>1723.146169642391</v>
      </c>
      <c r="E7" s="11">
        <f>'Tab1'!E7/'Tab2'!E$1</f>
        <v>1455.1457906925575</v>
      </c>
      <c r="F7" s="11">
        <f>'Tab1'!F7/'Tab2'!F$1</f>
        <v>1447.4168783329378</v>
      </c>
      <c r="G7" s="11">
        <f>'Tab1'!G7/'Tab2'!G$1</f>
        <v>1460.9025128126491</v>
      </c>
      <c r="H7" s="11">
        <f>'Tab1'!H7/'Tab2'!H$1</f>
        <v>1523.3595386096058</v>
      </c>
      <c r="I7" s="11">
        <f>'Tab1'!I7/'Tab2'!I$1</f>
        <v>1577.5918787134221</v>
      </c>
      <c r="J7" s="11">
        <f>'Tab1'!J7/'Tab2'!J$1</f>
        <v>1621.0044832332112</v>
      </c>
      <c r="K7" s="11">
        <f>'Tab1'!K7/'Tab2'!K$1</f>
        <v>1669.2007965874184</v>
      </c>
      <c r="L7" s="11">
        <f>'Tab1'!L7/'Tab2'!L$1</f>
        <v>1735.150840421835</v>
      </c>
      <c r="M7" s="11">
        <f>'Tab1'!M7/'Tab2'!M$1</f>
        <v>1780.6202099588431</v>
      </c>
      <c r="N7" s="11">
        <f>'Tab1'!N7/'Tab2'!N$1</f>
        <v>1865.9447062386905</v>
      </c>
      <c r="O7" s="11">
        <f>'Tab1'!O7/'Tab2'!O$1</f>
        <v>1850.1375654094018</v>
      </c>
    </row>
    <row r="8" spans="1:15" ht="28.5" customHeight="1" x14ac:dyDescent="0.2">
      <c r="A8" s="9">
        <v>26</v>
      </c>
      <c r="C8" s="2" t="s">
        <v>15</v>
      </c>
      <c r="D8" s="11">
        <f>'Tab1'!D8/'Tab2'!D$1</f>
        <v>1201.1058230319288</v>
      </c>
      <c r="E8" s="11">
        <f>'Tab1'!E8/'Tab2'!E$1</f>
        <v>1021.1681861412999</v>
      </c>
      <c r="F8" s="11">
        <f>'Tab1'!F8/'Tab2'!F$1</f>
        <v>1004.3460882955363</v>
      </c>
      <c r="G8" s="11">
        <f>'Tab1'!G8/'Tab2'!G$1</f>
        <v>1023.9652580066307</v>
      </c>
      <c r="H8" s="11">
        <f>'Tab1'!H8/'Tab2'!H$1</f>
        <v>1098.5137937813101</v>
      </c>
      <c r="I8" s="11">
        <f>'Tab1'!I8/'Tab2'!I$1</f>
        <v>1121.3851858643184</v>
      </c>
      <c r="J8" s="11">
        <f>'Tab1'!J8/'Tab2'!J$1</f>
        <v>1116.5704279923391</v>
      </c>
      <c r="K8" s="11">
        <f>'Tab1'!K8/'Tab2'!K$1</f>
        <v>1099.5127940101031</v>
      </c>
      <c r="L8" s="11">
        <f>'Tab1'!L8/'Tab2'!L$1</f>
        <v>1228.6789680798479</v>
      </c>
      <c r="M8" s="11">
        <f>'Tab1'!M8/'Tab2'!M$1</f>
        <v>1252.5649235497669</v>
      </c>
      <c r="N8" s="11">
        <f>'Tab1'!N8/'Tab2'!N$1</f>
        <v>1362.0314809116726</v>
      </c>
      <c r="O8" s="11">
        <f>'Tab1'!O8/'Tab2'!O$1</f>
        <v>1357.7746986436441</v>
      </c>
    </row>
    <row r="9" spans="1:15" ht="28.5" customHeight="1" x14ac:dyDescent="0.2">
      <c r="A9" s="9">
        <v>29</v>
      </c>
      <c r="C9" s="2" t="s">
        <v>16</v>
      </c>
      <c r="D9" s="11">
        <f>'Tab1'!D9/'Tab2'!D$1</f>
        <v>1246.5746671521006</v>
      </c>
      <c r="E9" s="11">
        <f>'Tab1'!E9/'Tab2'!E$1</f>
        <v>1141.7532217073538</v>
      </c>
      <c r="F9" s="11">
        <f>'Tab1'!F9/'Tab2'!F$1</f>
        <v>1122.929837082866</v>
      </c>
      <c r="G9" s="11">
        <f>'Tab1'!G9/'Tab2'!G$1</f>
        <v>1120.1226488543427</v>
      </c>
      <c r="H9" s="11">
        <f>'Tab1'!H9/'Tab2'!H$1</f>
        <v>1195.1362240625624</v>
      </c>
      <c r="I9" s="11">
        <f>'Tab1'!I9/'Tab2'!I$1</f>
        <v>1246.5327456418236</v>
      </c>
      <c r="J9" s="11">
        <f>'Tab1'!J9/'Tab2'!J$1</f>
        <v>1324.8625921749106</v>
      </c>
      <c r="K9" s="11">
        <f>'Tab1'!K9/'Tab2'!K$1</f>
        <v>1357.5457425973027</v>
      </c>
      <c r="L9" s="11">
        <f>'Tab1'!L9/'Tab2'!L$1</f>
        <v>1421.6333755994253</v>
      </c>
      <c r="M9" s="11">
        <f>'Tab1'!M9/'Tab2'!M$1</f>
        <v>1493.7809538232746</v>
      </c>
      <c r="N9" s="11">
        <f>'Tab1'!N9/'Tab2'!N$1</f>
        <v>1545.5684721650139</v>
      </c>
      <c r="O9" s="11">
        <f>'Tab1'!O9/'Tab2'!O$1</f>
        <v>1437.9471480339455</v>
      </c>
    </row>
    <row r="10" spans="1:15" ht="28.5" customHeight="1" x14ac:dyDescent="0.2">
      <c r="A10" s="9">
        <v>31</v>
      </c>
      <c r="C10" s="2" t="s">
        <v>17</v>
      </c>
      <c r="D10" s="11">
        <f>'Tab1'!D10/'Tab2'!D$1</f>
        <v>1387.1955743581827</v>
      </c>
      <c r="E10" s="11">
        <f>'Tab1'!E10/'Tab2'!E$1</f>
        <v>1218.5739311394802</v>
      </c>
      <c r="F10" s="11">
        <f>'Tab1'!F10/'Tab2'!F$1</f>
        <v>1243.0896545798248</v>
      </c>
      <c r="G10" s="11">
        <f>'Tab1'!G10/'Tab2'!G$1</f>
        <v>1281.1214366909114</v>
      </c>
      <c r="H10" s="11">
        <f>'Tab1'!H10/'Tab2'!H$1</f>
        <v>1363.4118290350893</v>
      </c>
      <c r="I10" s="11">
        <f>'Tab1'!I10/'Tab2'!I$1</f>
        <v>1437.0772666859764</v>
      </c>
      <c r="J10" s="11">
        <f>'Tab1'!J10/'Tab2'!J$1</f>
        <v>1493.6324144216192</v>
      </c>
      <c r="K10" s="11">
        <f>'Tab1'!K10/'Tab2'!K$1</f>
        <v>1541.5935916910319</v>
      </c>
      <c r="L10" s="11">
        <f>'Tab1'!L10/'Tab2'!L$1</f>
        <v>1616.3103399413462</v>
      </c>
      <c r="M10" s="11">
        <f>'Tab1'!M10/'Tab2'!M$1</f>
        <v>1688.9024969839481</v>
      </c>
      <c r="N10" s="11">
        <f>'Tab1'!N10/'Tab2'!N$1</f>
        <v>1835.7750348104526</v>
      </c>
      <c r="O10" s="11">
        <f>'Tab1'!O10/'Tab2'!O$1</f>
        <v>1819.6550246275699</v>
      </c>
    </row>
    <row r="11" spans="1:15" ht="28.5" customHeight="1" x14ac:dyDescent="0.2">
      <c r="A11" s="9">
        <v>33</v>
      </c>
      <c r="C11" s="2" t="s">
        <v>18</v>
      </c>
      <c r="D11" s="11">
        <f>'Tab1'!D11/'Tab2'!D$1</f>
        <v>1710.9450232896229</v>
      </c>
      <c r="E11" s="11">
        <f>'Tab1'!E11/'Tab2'!E$1</f>
        <v>1401.6824929639708</v>
      </c>
      <c r="F11" s="11">
        <f>'Tab1'!F11/'Tab2'!F$1</f>
        <v>1402.2877736676483</v>
      </c>
      <c r="G11" s="11">
        <f>'Tab1'!G11/'Tab2'!G$1</f>
        <v>1421.6506386065237</v>
      </c>
      <c r="H11" s="11">
        <f>'Tab1'!H11/'Tab2'!H$1</f>
        <v>1470.9963565726234</v>
      </c>
      <c r="I11" s="11">
        <f>'Tab1'!I11/'Tab2'!I$1</f>
        <v>1557.0348810034318</v>
      </c>
      <c r="J11" s="11">
        <f>'Tab1'!J11/'Tab2'!J$1</f>
        <v>1627.1892175425264</v>
      </c>
      <c r="K11" s="11">
        <f>'Tab1'!K11/'Tab2'!K$1</f>
        <v>1682.6207061654081</v>
      </c>
      <c r="L11" s="11">
        <f>'Tab1'!L11/'Tab2'!L$1</f>
        <v>1803.2826640169594</v>
      </c>
      <c r="M11" s="11">
        <f>'Tab1'!M11/'Tab2'!M$1</f>
        <v>1881.8328721696621</v>
      </c>
      <c r="N11" s="11">
        <f>'Tab1'!N11/'Tab2'!N$1</f>
        <v>1937.8813115602536</v>
      </c>
      <c r="O11" s="11">
        <f>'Tab1'!O11/'Tab2'!O$1</f>
        <v>1939.3399855191681</v>
      </c>
    </row>
    <row r="12" spans="1:15" ht="28.5" customHeight="1" x14ac:dyDescent="0.2">
      <c r="A12" s="9">
        <v>35</v>
      </c>
      <c r="C12" s="2" t="s">
        <v>19</v>
      </c>
      <c r="D12" s="11">
        <f>'Tab1'!D12/'Tab2'!D$1</f>
        <v>2004.361648705571</v>
      </c>
      <c r="E12" s="11">
        <f>'Tab1'!E12/'Tab2'!E$1</f>
        <v>1683.824911610518</v>
      </c>
      <c r="F12" s="11">
        <f>'Tab1'!F12/'Tab2'!F$1</f>
        <v>1656.6007986476941</v>
      </c>
      <c r="G12" s="11">
        <f>'Tab1'!G12/'Tab2'!G$1</f>
        <v>1667.8282729942498</v>
      </c>
      <c r="H12" s="11">
        <f>'Tab1'!H12/'Tab2'!H$1</f>
        <v>1734.2959764669743</v>
      </c>
      <c r="I12" s="11">
        <f>'Tab1'!I12/'Tab2'!I$1</f>
        <v>1771.3804309263887</v>
      </c>
      <c r="J12" s="11">
        <f>'Tab1'!J12/'Tab2'!J$1</f>
        <v>1796.5356740349121</v>
      </c>
      <c r="K12" s="11">
        <f>'Tab1'!K12/'Tab2'!K$1</f>
        <v>1850.3892543099189</v>
      </c>
      <c r="L12" s="11">
        <f>'Tab1'!L12/'Tab2'!L$1</f>
        <v>1873.5655875301084</v>
      </c>
      <c r="M12" s="11">
        <f>'Tab1'!M12/'Tab2'!M$1</f>
        <v>1894.8707709371965</v>
      </c>
      <c r="N12" s="11">
        <f>'Tab1'!N12/'Tab2'!N$1</f>
        <v>1991.5104397995551</v>
      </c>
      <c r="O12" s="11">
        <f>'Tab1'!O12/'Tab2'!O$1</f>
        <v>1976.7992254022122</v>
      </c>
    </row>
    <row r="13" spans="1:15" ht="28.5" customHeight="1" thickBot="1" x14ac:dyDescent="0.25">
      <c r="A13" s="9">
        <v>43</v>
      </c>
      <c r="C13" s="5" t="s">
        <v>20</v>
      </c>
      <c r="D13" s="12">
        <f>'Tab1'!D13/'Tab2'!D$1</f>
        <v>1610.7244748406094</v>
      </c>
      <c r="E13" s="12">
        <f>'Tab1'!E13/'Tab2'!E$1</f>
        <v>1395.001354402712</v>
      </c>
      <c r="F13" s="12">
        <f>'Tab1'!F13/'Tab2'!F$1</f>
        <v>1426.3220219984926</v>
      </c>
      <c r="G13" s="12">
        <f>'Tab1'!G13/'Tab2'!G$1</f>
        <v>1407.032046401875</v>
      </c>
      <c r="H13" s="12">
        <f>'Tab1'!H13/'Tab2'!H$1</f>
        <v>1458.7813809114948</v>
      </c>
      <c r="I13" s="12">
        <f>'Tab1'!I13/'Tab2'!I$1</f>
        <v>1515.0801514966677</v>
      </c>
      <c r="J13" s="12">
        <f>'Tab1'!J13/'Tab2'!J$1</f>
        <v>1538.2875751960228</v>
      </c>
      <c r="K13" s="12">
        <f>'Tab1'!K13/'Tab2'!K$1</f>
        <v>1611.0103128751082</v>
      </c>
      <c r="L13" s="12">
        <f>'Tab1'!L13/'Tab2'!L$1</f>
        <v>1699.4349318004975</v>
      </c>
      <c r="M13" s="12">
        <f>'Tab1'!M13/'Tab2'!M$1</f>
        <v>1723.2731395134215</v>
      </c>
      <c r="N13" s="12">
        <f>'Tab1'!N13/'Tab2'!N$1</f>
        <v>1770.0495985591269</v>
      </c>
      <c r="O13" s="12">
        <f>'Tab1'!O13/'Tab2'!O$1</f>
        <v>1783.4277553595507</v>
      </c>
    </row>
    <row r="14" spans="1:15" ht="13.5" thickTop="1" x14ac:dyDescent="0.2">
      <c r="C14" s="4" t="s">
        <v>21</v>
      </c>
    </row>
    <row r="15" spans="1:15" x14ac:dyDescent="0.2">
      <c r="C15" s="4" t="s">
        <v>27</v>
      </c>
    </row>
  </sheetData>
  <mergeCells count="1">
    <mergeCell ref="C4:O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2"/>
  <sheetViews>
    <sheetView workbookViewId="0"/>
  </sheetViews>
  <sheetFormatPr defaultRowHeight="12.75" x14ac:dyDescent="0.2"/>
  <cols>
    <col min="1" max="16384" width="9.140625" style="40"/>
  </cols>
  <sheetData>
    <row r="5" spans="1:13" x14ac:dyDescent="0.2">
      <c r="B5" s="40" t="s">
        <v>805</v>
      </c>
      <c r="C5" s="40" t="s">
        <v>807</v>
      </c>
      <c r="D5" s="40" t="s">
        <v>806</v>
      </c>
      <c r="J5" s="40" t="s">
        <v>805</v>
      </c>
      <c r="K5" s="40" t="s">
        <v>807</v>
      </c>
      <c r="L5" s="40" t="s">
        <v>806</v>
      </c>
    </row>
    <row r="6" spans="1:13" x14ac:dyDescent="0.2">
      <c r="A6" s="40" t="s">
        <v>808</v>
      </c>
      <c r="I6" s="40" t="s">
        <v>808</v>
      </c>
    </row>
    <row r="7" spans="1:13" x14ac:dyDescent="0.2">
      <c r="B7" s="40" t="s">
        <v>807</v>
      </c>
      <c r="C7" s="40" t="s">
        <v>805</v>
      </c>
      <c r="D7" s="40">
        <v>1</v>
      </c>
      <c r="J7" s="40" t="s">
        <v>807</v>
      </c>
      <c r="K7" s="40" t="s">
        <v>805</v>
      </c>
      <c r="L7" s="40">
        <v>1</v>
      </c>
    </row>
    <row r="8" spans="1:13" x14ac:dyDescent="0.2">
      <c r="B8" s="40" t="s">
        <v>806</v>
      </c>
      <c r="C8" s="40" t="s">
        <v>805</v>
      </c>
      <c r="D8" s="40">
        <v>0.16209999999999999</v>
      </c>
      <c r="E8" s="40">
        <v>1</v>
      </c>
      <c r="J8" s="40" t="s">
        <v>806</v>
      </c>
      <c r="K8" s="40" t="s">
        <v>805</v>
      </c>
      <c r="L8" s="40">
        <v>0.35189999999999999</v>
      </c>
      <c r="M8" s="40">
        <v>1</v>
      </c>
    </row>
    <row r="12" spans="1:13" x14ac:dyDescent="0.2">
      <c r="B12" s="40" t="s">
        <v>805</v>
      </c>
      <c r="C12" s="40" t="s">
        <v>807</v>
      </c>
      <c r="D12" s="40" t="s">
        <v>806</v>
      </c>
      <c r="J12" s="40" t="s">
        <v>805</v>
      </c>
      <c r="K12" s="40" t="s">
        <v>807</v>
      </c>
      <c r="L12" s="40" t="s">
        <v>806</v>
      </c>
    </row>
    <row r="13" spans="1:13" x14ac:dyDescent="0.2">
      <c r="A13" s="40" t="s">
        <v>808</v>
      </c>
      <c r="I13" s="40" t="s">
        <v>808</v>
      </c>
    </row>
    <row r="14" spans="1:13" x14ac:dyDescent="0.2">
      <c r="B14" s="40" t="s">
        <v>807</v>
      </c>
      <c r="C14" s="40" t="s">
        <v>805</v>
      </c>
      <c r="D14" s="40">
        <v>1</v>
      </c>
      <c r="J14" s="40" t="s">
        <v>807</v>
      </c>
      <c r="K14" s="40" t="s">
        <v>805</v>
      </c>
      <c r="L14" s="40">
        <v>1</v>
      </c>
    </row>
    <row r="15" spans="1:13" x14ac:dyDescent="0.2">
      <c r="B15" s="40" t="s">
        <v>806</v>
      </c>
      <c r="C15" s="40" t="s">
        <v>805</v>
      </c>
      <c r="D15" s="40">
        <v>0.21260000000000001</v>
      </c>
      <c r="E15" s="40">
        <v>1</v>
      </c>
      <c r="J15" s="40" t="s">
        <v>806</v>
      </c>
      <c r="K15" s="40" t="s">
        <v>805</v>
      </c>
      <c r="L15" s="40">
        <v>0.35199999999999998</v>
      </c>
      <c r="M15" s="40">
        <v>1</v>
      </c>
    </row>
    <row r="19" spans="1:13" x14ac:dyDescent="0.2">
      <c r="B19" s="40" t="s">
        <v>805</v>
      </c>
      <c r="C19" s="40" t="s">
        <v>807</v>
      </c>
      <c r="D19" s="40" t="s">
        <v>806</v>
      </c>
      <c r="J19" s="40" t="s">
        <v>805</v>
      </c>
      <c r="K19" s="40" t="s">
        <v>807</v>
      </c>
      <c r="L19" s="40" t="s">
        <v>806</v>
      </c>
    </row>
    <row r="20" spans="1:13" x14ac:dyDescent="0.2">
      <c r="A20" s="40" t="s">
        <v>808</v>
      </c>
      <c r="I20" s="40" t="s">
        <v>808</v>
      </c>
    </row>
    <row r="21" spans="1:13" x14ac:dyDescent="0.2">
      <c r="B21" s="40" t="s">
        <v>807</v>
      </c>
      <c r="C21" s="40" t="s">
        <v>805</v>
      </c>
      <c r="D21" s="40">
        <v>1</v>
      </c>
      <c r="J21" s="40" t="s">
        <v>807</v>
      </c>
      <c r="K21" s="40" t="s">
        <v>805</v>
      </c>
      <c r="L21" s="40">
        <v>1</v>
      </c>
    </row>
    <row r="22" spans="1:13" x14ac:dyDescent="0.2">
      <c r="B22" s="40" t="s">
        <v>806</v>
      </c>
      <c r="C22" s="40" t="s">
        <v>805</v>
      </c>
      <c r="D22" s="40">
        <v>0.14269999999999999</v>
      </c>
      <c r="E22" s="40">
        <v>1</v>
      </c>
      <c r="J22" s="40" t="s">
        <v>806</v>
      </c>
      <c r="K22" s="40" t="s">
        <v>805</v>
      </c>
      <c r="L22" s="40">
        <v>0.40300000000000002</v>
      </c>
      <c r="M22" s="40">
        <v>1</v>
      </c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workbookViewId="0"/>
  </sheetViews>
  <sheetFormatPr defaultRowHeight="12.75" x14ac:dyDescent="0.2"/>
  <cols>
    <col min="1" max="16384" width="9.140625" style="40"/>
  </cols>
  <sheetData>
    <row r="3" spans="2:6" x14ac:dyDescent="0.2">
      <c r="C3" s="40" t="s">
        <v>811</v>
      </c>
      <c r="D3" s="40" t="s">
        <v>805</v>
      </c>
      <c r="E3" s="40" t="s">
        <v>807</v>
      </c>
      <c r="F3" s="40" t="s">
        <v>806</v>
      </c>
    </row>
    <row r="4" spans="2:6" x14ac:dyDescent="0.2">
      <c r="B4" s="40" t="s">
        <v>810</v>
      </c>
    </row>
    <row r="5" spans="2:6" x14ac:dyDescent="0.2">
      <c r="C5" s="40">
        <v>2009</v>
      </c>
      <c r="D5" s="40" t="s">
        <v>805</v>
      </c>
      <c r="E5" s="40">
        <v>0.86923720000000004</v>
      </c>
      <c r="F5" s="40">
        <v>0.761181</v>
      </c>
    </row>
    <row r="6" spans="2:6" x14ac:dyDescent="0.2">
      <c r="C6" s="40">
        <v>2011</v>
      </c>
      <c r="D6" s="40" t="s">
        <v>805</v>
      </c>
      <c r="E6" s="40">
        <v>0.84559609999999996</v>
      </c>
      <c r="F6" s="40">
        <v>0.69100209999999995</v>
      </c>
    </row>
    <row r="7" spans="2:6" x14ac:dyDescent="0.2">
      <c r="B7" s="40" t="s">
        <v>810</v>
      </c>
    </row>
    <row r="8" spans="2:6" x14ac:dyDescent="0.2">
      <c r="C8" s="40" t="s">
        <v>809</v>
      </c>
      <c r="D8" s="40" t="s">
        <v>805</v>
      </c>
      <c r="E8" s="40">
        <v>0.85711059999999994</v>
      </c>
      <c r="F8" s="40">
        <v>0.72518300000000002</v>
      </c>
    </row>
    <row r="11" spans="2:6" x14ac:dyDescent="0.2">
      <c r="C11" s="40" t="s">
        <v>811</v>
      </c>
      <c r="D11" s="40" t="s">
        <v>805</v>
      </c>
      <c r="E11" s="40" t="s">
        <v>807</v>
      </c>
      <c r="F11" s="40" t="s">
        <v>806</v>
      </c>
    </row>
    <row r="12" spans="2:6" x14ac:dyDescent="0.2">
      <c r="B12" s="40" t="s">
        <v>810</v>
      </c>
    </row>
    <row r="13" spans="2:6" x14ac:dyDescent="0.2">
      <c r="C13" s="40">
        <v>2009</v>
      </c>
      <c r="D13" s="40" t="s">
        <v>805</v>
      </c>
      <c r="E13" s="40">
        <v>0.45341609999999999</v>
      </c>
      <c r="F13" s="40">
        <v>0.46175749999999999</v>
      </c>
    </row>
    <row r="14" spans="2:6" x14ac:dyDescent="0.2">
      <c r="C14" s="40">
        <v>2011</v>
      </c>
      <c r="D14" s="40" t="s">
        <v>805</v>
      </c>
      <c r="E14" s="40">
        <v>0.37904759999999998</v>
      </c>
      <c r="F14" s="40">
        <v>0.39900079999999999</v>
      </c>
    </row>
    <row r="15" spans="2:6" x14ac:dyDescent="0.2">
      <c r="B15" s="40" t="s">
        <v>810</v>
      </c>
    </row>
    <row r="16" spans="2:6" x14ac:dyDescent="0.2">
      <c r="C16" s="40" t="s">
        <v>809</v>
      </c>
      <c r="D16" s="40" t="s">
        <v>805</v>
      </c>
      <c r="E16" s="40">
        <v>0.42270550000000001</v>
      </c>
      <c r="F16" s="40">
        <v>0.43584200000000001</v>
      </c>
    </row>
    <row r="19" spans="2:6" x14ac:dyDescent="0.2">
      <c r="C19" s="40" t="s">
        <v>811</v>
      </c>
      <c r="D19" s="40" t="s">
        <v>805</v>
      </c>
      <c r="E19" s="40" t="s">
        <v>807</v>
      </c>
      <c r="F19" s="40" t="s">
        <v>806</v>
      </c>
    </row>
    <row r="20" spans="2:6" x14ac:dyDescent="0.2">
      <c r="B20" s="40" t="s">
        <v>810</v>
      </c>
    </row>
    <row r="21" spans="2:6" x14ac:dyDescent="0.2">
      <c r="C21" s="40">
        <v>2009</v>
      </c>
      <c r="D21" s="40" t="s">
        <v>805</v>
      </c>
      <c r="E21" s="40">
        <v>0.1826805</v>
      </c>
      <c r="F21" s="40">
        <v>0.30147950000000001</v>
      </c>
    </row>
    <row r="22" spans="2:6" x14ac:dyDescent="0.2">
      <c r="C22" s="40">
        <v>2011</v>
      </c>
      <c r="D22" s="40" t="s">
        <v>805</v>
      </c>
      <c r="E22" s="40">
        <v>0.16165080000000001</v>
      </c>
      <c r="F22" s="40">
        <v>0.28208689999999997</v>
      </c>
    </row>
    <row r="23" spans="2:6" x14ac:dyDescent="0.2">
      <c r="B23" s="40" t="s">
        <v>810</v>
      </c>
    </row>
    <row r="24" spans="2:6" x14ac:dyDescent="0.2">
      <c r="C24" s="40" t="s">
        <v>809</v>
      </c>
      <c r="D24" s="40" t="s">
        <v>805</v>
      </c>
      <c r="E24" s="40">
        <v>0.17352619999999999</v>
      </c>
      <c r="F24" s="40">
        <v>0.29303780000000001</v>
      </c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/>
  </sheetViews>
  <sheetFormatPr defaultRowHeight="12.75" x14ac:dyDescent="0.2"/>
  <cols>
    <col min="1" max="16384" width="9.140625" style="40"/>
  </cols>
  <sheetData>
    <row r="1" spans="1:7" x14ac:dyDescent="0.2">
      <c r="B1" s="48" t="s">
        <v>816</v>
      </c>
      <c r="C1" s="48" t="s">
        <v>811</v>
      </c>
      <c r="D1" s="48" t="s">
        <v>803</v>
      </c>
      <c r="E1" s="48" t="s">
        <v>815</v>
      </c>
      <c r="F1" s="48" t="s">
        <v>814</v>
      </c>
      <c r="G1" s="48" t="s">
        <v>813</v>
      </c>
    </row>
    <row r="2" spans="1:7" x14ac:dyDescent="0.2">
      <c r="A2" s="40" t="str">
        <f>C2&amp;B2</f>
        <v>201111</v>
      </c>
      <c r="B2" s="40">
        <v>11</v>
      </c>
      <c r="C2" s="40">
        <v>2011</v>
      </c>
      <c r="D2" s="40">
        <v>0.22919500000000001</v>
      </c>
      <c r="E2" s="40">
        <v>0.92858099999999999</v>
      </c>
      <c r="F2" s="40" t="s">
        <v>103</v>
      </c>
    </row>
    <row r="3" spans="1:7" x14ac:dyDescent="0.2">
      <c r="A3" s="40" t="str">
        <f>C3&amp;B3</f>
        <v>201112</v>
      </c>
      <c r="B3" s="40">
        <v>12</v>
      </c>
      <c r="C3" s="40">
        <v>2011</v>
      </c>
      <c r="D3" s="40">
        <v>0.23840700000000001</v>
      </c>
      <c r="E3" s="40">
        <v>0.94218900000000005</v>
      </c>
      <c r="F3" s="40" t="s">
        <v>103</v>
      </c>
    </row>
    <row r="4" spans="1:7" x14ac:dyDescent="0.2">
      <c r="A4" s="40" t="str">
        <f>C4&amp;B4</f>
        <v>201113</v>
      </c>
      <c r="B4" s="40">
        <v>13</v>
      </c>
      <c r="C4" s="40">
        <v>2011</v>
      </c>
      <c r="D4" s="40">
        <v>0.25660899999999998</v>
      </c>
      <c r="E4" s="40">
        <v>0.96131800000000001</v>
      </c>
      <c r="F4" s="40" t="s">
        <v>103</v>
      </c>
    </row>
    <row r="5" spans="1:7" x14ac:dyDescent="0.2">
      <c r="A5" s="40" t="str">
        <f>C5&amp;B5</f>
        <v>201114</v>
      </c>
      <c r="B5" s="40">
        <v>14</v>
      </c>
      <c r="C5" s="40">
        <v>2011</v>
      </c>
      <c r="D5" s="40">
        <v>0.21721799999999999</v>
      </c>
      <c r="E5" s="40">
        <v>0.90989100000000001</v>
      </c>
      <c r="F5" s="40" t="s">
        <v>103</v>
      </c>
    </row>
    <row r="6" spans="1:7" x14ac:dyDescent="0.2">
      <c r="A6" s="40" t="str">
        <f>C6&amp;B6</f>
        <v>201115</v>
      </c>
      <c r="B6" s="40">
        <v>15</v>
      </c>
      <c r="C6" s="40">
        <v>2011</v>
      </c>
      <c r="D6" s="40">
        <v>0.33236199999999999</v>
      </c>
      <c r="E6" s="40">
        <v>0.96165500000000004</v>
      </c>
      <c r="F6" s="40" t="s">
        <v>103</v>
      </c>
    </row>
    <row r="7" spans="1:7" x14ac:dyDescent="0.2">
      <c r="A7" s="40" t="str">
        <f>C7&amp;B7</f>
        <v>201116</v>
      </c>
      <c r="B7" s="40">
        <v>16</v>
      </c>
      <c r="C7" s="40">
        <v>2011</v>
      </c>
      <c r="D7" s="40">
        <v>0.27323199999999997</v>
      </c>
      <c r="E7" s="40">
        <v>0.95420700000000003</v>
      </c>
      <c r="F7" s="40" t="s">
        <v>103</v>
      </c>
    </row>
    <row r="8" spans="1:7" x14ac:dyDescent="0.2">
      <c r="A8" s="40" t="str">
        <f>C8&amp;B8</f>
        <v>201117</v>
      </c>
      <c r="B8" s="40">
        <v>17</v>
      </c>
      <c r="C8" s="40">
        <v>2011</v>
      </c>
      <c r="D8" s="40">
        <v>0.22478500000000001</v>
      </c>
      <c r="E8" s="40">
        <v>0.91096600000000005</v>
      </c>
      <c r="F8" s="40" t="s">
        <v>103</v>
      </c>
    </row>
    <row r="9" spans="1:7" x14ac:dyDescent="0.2">
      <c r="A9" s="40" t="str">
        <f>C9&amp;B9</f>
        <v>201121</v>
      </c>
      <c r="B9" s="40">
        <v>21</v>
      </c>
      <c r="C9" s="40">
        <v>2011</v>
      </c>
      <c r="D9" s="40">
        <v>0.27501500000000001</v>
      </c>
      <c r="E9" s="40">
        <v>0.92844800000000005</v>
      </c>
      <c r="F9" s="40" t="s">
        <v>103</v>
      </c>
    </row>
    <row r="10" spans="1:7" x14ac:dyDescent="0.2">
      <c r="A10" s="40" t="str">
        <f>C10&amp;B10</f>
        <v>201122</v>
      </c>
      <c r="B10" s="40">
        <v>22</v>
      </c>
      <c r="C10" s="40">
        <v>2011</v>
      </c>
      <c r="D10" s="40">
        <v>0.311641</v>
      </c>
      <c r="E10" s="40">
        <v>0.95436299999999996</v>
      </c>
      <c r="F10" s="40" t="s">
        <v>103</v>
      </c>
    </row>
    <row r="11" spans="1:7" x14ac:dyDescent="0.2">
      <c r="A11" s="40" t="str">
        <f>C11&amp;B11</f>
        <v>201123</v>
      </c>
      <c r="B11" s="40">
        <v>23</v>
      </c>
      <c r="C11" s="40">
        <v>2011</v>
      </c>
      <c r="D11" s="40">
        <v>0.264399</v>
      </c>
      <c r="E11" s="40">
        <v>0.96238699999999999</v>
      </c>
      <c r="F11" s="40" t="s">
        <v>103</v>
      </c>
    </row>
    <row r="12" spans="1:7" x14ac:dyDescent="0.2">
      <c r="A12" s="40" t="str">
        <f>C12&amp;B12</f>
        <v>201124</v>
      </c>
      <c r="B12" s="40">
        <v>24</v>
      </c>
      <c r="C12" s="40">
        <v>2011</v>
      </c>
      <c r="D12" s="40">
        <v>0.26765699999999998</v>
      </c>
      <c r="E12" s="40">
        <v>0.92419700000000005</v>
      </c>
      <c r="F12" s="40" t="s">
        <v>103</v>
      </c>
    </row>
    <row r="13" spans="1:7" x14ac:dyDescent="0.2">
      <c r="A13" s="40" t="str">
        <f>C13&amp;B13</f>
        <v>201125</v>
      </c>
      <c r="B13" s="40">
        <v>25</v>
      </c>
      <c r="C13" s="40">
        <v>2011</v>
      </c>
      <c r="D13" s="40">
        <v>0.27902399999999999</v>
      </c>
      <c r="E13" s="40">
        <v>0.95273600000000003</v>
      </c>
      <c r="F13" s="40" t="s">
        <v>103</v>
      </c>
    </row>
    <row r="14" spans="1:7" x14ac:dyDescent="0.2">
      <c r="A14" s="40" t="str">
        <f>C14&amp;B14</f>
        <v>201126</v>
      </c>
      <c r="B14" s="40">
        <v>26</v>
      </c>
      <c r="C14" s="40">
        <v>2011</v>
      </c>
      <c r="D14" s="40">
        <v>0.24358099999999999</v>
      </c>
      <c r="E14" s="40">
        <v>0.95383899999999999</v>
      </c>
      <c r="F14" s="40" t="s">
        <v>103</v>
      </c>
    </row>
    <row r="15" spans="1:7" x14ac:dyDescent="0.2">
      <c r="A15" s="40" t="str">
        <f>C15&amp;B15</f>
        <v>201127</v>
      </c>
      <c r="B15" s="40">
        <v>27</v>
      </c>
      <c r="C15" s="40">
        <v>2011</v>
      </c>
      <c r="D15" s="40">
        <v>0.23249900000000001</v>
      </c>
      <c r="E15" s="40">
        <v>0.95115400000000005</v>
      </c>
      <c r="F15" s="40" t="s">
        <v>103</v>
      </c>
    </row>
    <row r="16" spans="1:7" x14ac:dyDescent="0.2">
      <c r="A16" s="40" t="str">
        <f>C16&amp;B16</f>
        <v>201128</v>
      </c>
      <c r="B16" s="40">
        <v>28</v>
      </c>
      <c r="C16" s="40">
        <v>2011</v>
      </c>
      <c r="D16" s="40">
        <v>0.301033</v>
      </c>
      <c r="E16" s="40">
        <v>0.96130400000000005</v>
      </c>
      <c r="F16" s="40" t="s">
        <v>103</v>
      </c>
    </row>
    <row r="17" spans="1:6" x14ac:dyDescent="0.2">
      <c r="A17" s="40" t="str">
        <f>C17&amp;B17</f>
        <v>201129</v>
      </c>
      <c r="B17" s="40">
        <v>29</v>
      </c>
      <c r="C17" s="40">
        <v>2011</v>
      </c>
      <c r="D17" s="40">
        <v>0.276669</v>
      </c>
      <c r="E17" s="40">
        <v>0.93777299999999997</v>
      </c>
      <c r="F17" s="40" t="s">
        <v>103</v>
      </c>
    </row>
    <row r="18" spans="1:6" x14ac:dyDescent="0.2">
      <c r="A18" s="40" t="str">
        <f>C18&amp;B18</f>
        <v>201131</v>
      </c>
      <c r="B18" s="40">
        <v>31</v>
      </c>
      <c r="C18" s="40">
        <v>2011</v>
      </c>
      <c r="D18" s="40">
        <v>0.222464</v>
      </c>
      <c r="E18" s="40">
        <v>0.916134</v>
      </c>
      <c r="F18" s="40" t="s">
        <v>103</v>
      </c>
    </row>
    <row r="19" spans="1:6" x14ac:dyDescent="0.2">
      <c r="A19" s="40" t="str">
        <f>C19&amp;B19</f>
        <v>201132</v>
      </c>
      <c r="B19" s="40">
        <v>32</v>
      </c>
      <c r="C19" s="40">
        <v>2011</v>
      </c>
      <c r="D19" s="40">
        <v>0.204739</v>
      </c>
      <c r="E19" s="40">
        <v>0.90211300000000005</v>
      </c>
      <c r="F19" s="40" t="s">
        <v>103</v>
      </c>
    </row>
    <row r="20" spans="1:6" x14ac:dyDescent="0.2">
      <c r="A20" s="40" t="str">
        <f>C20&amp;B20</f>
        <v>201133</v>
      </c>
      <c r="B20" s="40">
        <v>33</v>
      </c>
      <c r="C20" s="40">
        <v>2011</v>
      </c>
      <c r="D20" s="40">
        <v>0.23918400000000001</v>
      </c>
      <c r="E20" s="40">
        <v>0.94196100000000005</v>
      </c>
      <c r="F20" s="40" t="s">
        <v>103</v>
      </c>
    </row>
    <row r="21" spans="1:6" x14ac:dyDescent="0.2">
      <c r="A21" s="40" t="str">
        <f>C21&amp;B21</f>
        <v>201135</v>
      </c>
      <c r="B21" s="40">
        <v>35</v>
      </c>
      <c r="C21" s="40">
        <v>2011</v>
      </c>
      <c r="D21" s="40">
        <v>0.194579</v>
      </c>
      <c r="E21" s="40">
        <v>0.92853799999999997</v>
      </c>
      <c r="F21" s="40" t="s">
        <v>103</v>
      </c>
    </row>
    <row r="22" spans="1:6" x14ac:dyDescent="0.2">
      <c r="A22" s="40" t="str">
        <f>C22&amp;B22</f>
        <v>201141</v>
      </c>
      <c r="B22" s="40">
        <v>41</v>
      </c>
      <c r="C22" s="40">
        <v>2011</v>
      </c>
      <c r="D22" s="40">
        <v>0.20143900000000001</v>
      </c>
      <c r="E22" s="40">
        <v>0.88156699999999999</v>
      </c>
      <c r="F22" s="40" t="s">
        <v>103</v>
      </c>
    </row>
    <row r="23" spans="1:6" x14ac:dyDescent="0.2">
      <c r="A23" s="40" t="str">
        <f>C23&amp;B23</f>
        <v>201142</v>
      </c>
      <c r="B23" s="40">
        <v>42</v>
      </c>
      <c r="C23" s="40">
        <v>2011</v>
      </c>
      <c r="D23" s="40">
        <v>0.17567199999999999</v>
      </c>
      <c r="E23" s="40">
        <v>0.88214099999999995</v>
      </c>
      <c r="F23" s="40" t="s">
        <v>103</v>
      </c>
    </row>
    <row r="24" spans="1:6" x14ac:dyDescent="0.2">
      <c r="A24" s="40" t="str">
        <f>C24&amp;B24</f>
        <v>201143</v>
      </c>
      <c r="B24" s="40">
        <v>43</v>
      </c>
      <c r="C24" s="40">
        <v>2011</v>
      </c>
      <c r="D24" s="40">
        <v>0.20256099999999999</v>
      </c>
      <c r="E24" s="40">
        <v>0.90589500000000001</v>
      </c>
      <c r="F24" s="40" t="s">
        <v>103</v>
      </c>
    </row>
    <row r="25" spans="1:6" x14ac:dyDescent="0.2">
      <c r="A25" s="40" t="str">
        <f>C25&amp;B25</f>
        <v>201150</v>
      </c>
      <c r="B25" s="40">
        <v>50</v>
      </c>
      <c r="C25" s="40">
        <v>2011</v>
      </c>
      <c r="D25" s="40">
        <v>0.24937699999999999</v>
      </c>
      <c r="E25" s="40">
        <v>0.91879900000000003</v>
      </c>
      <c r="F25" s="40" t="s">
        <v>103</v>
      </c>
    </row>
    <row r="26" spans="1:6" x14ac:dyDescent="0.2">
      <c r="A26" s="40" t="str">
        <f>C26&amp;B26</f>
        <v>201151</v>
      </c>
      <c r="B26" s="40">
        <v>51</v>
      </c>
      <c r="C26" s="40">
        <v>2011</v>
      </c>
      <c r="D26" s="40">
        <v>0.233267</v>
      </c>
      <c r="E26" s="40">
        <v>0.90216600000000002</v>
      </c>
      <c r="F26" s="40" t="s">
        <v>103</v>
      </c>
    </row>
    <row r="27" spans="1:6" x14ac:dyDescent="0.2">
      <c r="A27" s="40" t="str">
        <f>C27&amp;B27</f>
        <v>201152</v>
      </c>
      <c r="B27" s="40">
        <v>52</v>
      </c>
      <c r="C27" s="40">
        <v>2011</v>
      </c>
      <c r="D27" s="40">
        <v>0.241206</v>
      </c>
      <c r="E27" s="40">
        <v>0.92723699999999998</v>
      </c>
      <c r="F27" s="40" t="s">
        <v>103</v>
      </c>
    </row>
    <row r="28" spans="1:6" x14ac:dyDescent="0.2">
      <c r="A28" s="40" t="str">
        <f>C28&amp;B28</f>
        <v>200911</v>
      </c>
      <c r="B28" s="40">
        <v>11</v>
      </c>
      <c r="C28" s="40">
        <v>2009</v>
      </c>
      <c r="D28" s="40">
        <v>0.19381699999999999</v>
      </c>
      <c r="E28" s="40">
        <v>0.87280500000000005</v>
      </c>
      <c r="F28" s="40" t="s">
        <v>103</v>
      </c>
    </row>
    <row r="29" spans="1:6" x14ac:dyDescent="0.2">
      <c r="A29" s="40" t="str">
        <f>C29&amp;B29</f>
        <v>200912</v>
      </c>
      <c r="B29" s="40">
        <v>12</v>
      </c>
      <c r="C29" s="40">
        <v>2009</v>
      </c>
      <c r="D29" s="40">
        <v>0.21881100000000001</v>
      </c>
      <c r="E29" s="40">
        <v>0.92353600000000002</v>
      </c>
      <c r="F29" s="40" t="s">
        <v>103</v>
      </c>
    </row>
    <row r="30" spans="1:6" x14ac:dyDescent="0.2">
      <c r="A30" s="40" t="str">
        <f>C30&amp;B30</f>
        <v>200913</v>
      </c>
      <c r="B30" s="40">
        <v>13</v>
      </c>
      <c r="C30" s="40">
        <v>2009</v>
      </c>
      <c r="D30" s="40">
        <v>0.27657300000000001</v>
      </c>
      <c r="E30" s="40">
        <v>0.94297900000000001</v>
      </c>
      <c r="F30" s="40" t="s">
        <v>103</v>
      </c>
    </row>
    <row r="31" spans="1:6" x14ac:dyDescent="0.2">
      <c r="A31" s="40" t="str">
        <f>C31&amp;B31</f>
        <v>200914</v>
      </c>
      <c r="B31" s="40">
        <v>14</v>
      </c>
      <c r="C31" s="40">
        <v>2009</v>
      </c>
      <c r="D31" s="40">
        <v>0.24360100000000001</v>
      </c>
      <c r="E31" s="40">
        <v>0.95472599999999996</v>
      </c>
      <c r="F31" s="40" t="s">
        <v>103</v>
      </c>
    </row>
    <row r="32" spans="1:6" x14ac:dyDescent="0.2">
      <c r="A32" s="40" t="str">
        <f>C32&amp;B32</f>
        <v>200915</v>
      </c>
      <c r="B32" s="40">
        <v>15</v>
      </c>
      <c r="C32" s="40">
        <v>2009</v>
      </c>
      <c r="D32" s="40">
        <v>0.34589900000000001</v>
      </c>
      <c r="E32" s="40">
        <v>0.94599800000000001</v>
      </c>
      <c r="F32" s="40" t="s">
        <v>103</v>
      </c>
    </row>
    <row r="33" spans="1:6" x14ac:dyDescent="0.2">
      <c r="A33" s="40" t="str">
        <f>C33&amp;B33</f>
        <v>200916</v>
      </c>
      <c r="B33" s="40">
        <v>16</v>
      </c>
      <c r="C33" s="40">
        <v>2009</v>
      </c>
      <c r="D33" s="40">
        <v>0.226657</v>
      </c>
      <c r="E33" s="40">
        <v>0.90802000000000005</v>
      </c>
      <c r="F33" s="40" t="s">
        <v>103</v>
      </c>
    </row>
    <row r="34" spans="1:6" x14ac:dyDescent="0.2">
      <c r="A34" s="40" t="str">
        <f>C34&amp;B34</f>
        <v>200917</v>
      </c>
      <c r="B34" s="40">
        <v>17</v>
      </c>
      <c r="C34" s="40">
        <v>2009</v>
      </c>
      <c r="D34" s="40">
        <v>0.22923099999999999</v>
      </c>
      <c r="E34" s="40">
        <v>0.91087200000000001</v>
      </c>
      <c r="F34" s="40" t="s">
        <v>103</v>
      </c>
    </row>
    <row r="35" spans="1:6" x14ac:dyDescent="0.2">
      <c r="A35" s="40" t="str">
        <f>C35&amp;B35</f>
        <v>200921</v>
      </c>
      <c r="B35" s="40">
        <v>21</v>
      </c>
      <c r="C35" s="40">
        <v>2009</v>
      </c>
      <c r="D35" s="40">
        <v>0.321162</v>
      </c>
      <c r="E35" s="40">
        <v>0.92953699999999995</v>
      </c>
      <c r="F35" s="40" t="s">
        <v>103</v>
      </c>
    </row>
    <row r="36" spans="1:6" x14ac:dyDescent="0.2">
      <c r="A36" s="40" t="str">
        <f>C36&amp;B36</f>
        <v>200922</v>
      </c>
      <c r="B36" s="40">
        <v>22</v>
      </c>
      <c r="C36" s="40">
        <v>2009</v>
      </c>
      <c r="D36" s="40">
        <v>0.33766499999999999</v>
      </c>
      <c r="E36" s="40">
        <v>0.95938299999999999</v>
      </c>
      <c r="F36" s="40" t="s">
        <v>103</v>
      </c>
    </row>
    <row r="37" spans="1:6" x14ac:dyDescent="0.2">
      <c r="A37" s="40" t="str">
        <f>C37&amp;B37</f>
        <v>200923</v>
      </c>
      <c r="B37" s="40">
        <v>23</v>
      </c>
      <c r="C37" s="40">
        <v>2009</v>
      </c>
      <c r="D37" s="40">
        <v>0.27781699999999998</v>
      </c>
      <c r="E37" s="40">
        <v>0.93667100000000003</v>
      </c>
      <c r="F37" s="40" t="s">
        <v>103</v>
      </c>
    </row>
    <row r="38" spans="1:6" x14ac:dyDescent="0.2">
      <c r="A38" s="40" t="str">
        <f>C38&amp;B38</f>
        <v>200924</v>
      </c>
      <c r="B38" s="40">
        <v>24</v>
      </c>
      <c r="C38" s="40">
        <v>2009</v>
      </c>
      <c r="D38" s="40">
        <v>0.26239800000000002</v>
      </c>
      <c r="E38" s="40">
        <v>0.92845900000000003</v>
      </c>
      <c r="F38" s="40" t="s">
        <v>103</v>
      </c>
    </row>
    <row r="39" spans="1:6" x14ac:dyDescent="0.2">
      <c r="A39" s="40" t="str">
        <f>C39&amp;B39</f>
        <v>200925</v>
      </c>
      <c r="B39" s="40">
        <v>25</v>
      </c>
      <c r="C39" s="40">
        <v>2009</v>
      </c>
      <c r="D39" s="40">
        <v>0.27149699999999999</v>
      </c>
      <c r="E39" s="40">
        <v>0.93138200000000004</v>
      </c>
      <c r="F39" s="40" t="s">
        <v>103</v>
      </c>
    </row>
    <row r="40" spans="1:6" x14ac:dyDescent="0.2">
      <c r="A40" s="40" t="str">
        <f>C40&amp;B40</f>
        <v>200926</v>
      </c>
      <c r="B40" s="40">
        <v>26</v>
      </c>
      <c r="C40" s="40">
        <v>2009</v>
      </c>
      <c r="D40" s="40">
        <v>0.29366100000000001</v>
      </c>
      <c r="E40" s="40">
        <v>0.93632300000000002</v>
      </c>
      <c r="F40" s="40" t="s">
        <v>103</v>
      </c>
    </row>
    <row r="41" spans="1:6" x14ac:dyDescent="0.2">
      <c r="A41" s="40" t="str">
        <f>C41&amp;B41</f>
        <v>200927</v>
      </c>
      <c r="B41" s="40">
        <v>27</v>
      </c>
      <c r="C41" s="40">
        <v>2009</v>
      </c>
      <c r="D41" s="40">
        <v>0.25559599999999999</v>
      </c>
      <c r="E41" s="40">
        <v>0.93715400000000004</v>
      </c>
      <c r="F41" s="40" t="s">
        <v>103</v>
      </c>
    </row>
    <row r="42" spans="1:6" x14ac:dyDescent="0.2">
      <c r="A42" s="40" t="str">
        <f>C42&amp;B42</f>
        <v>200928</v>
      </c>
      <c r="B42" s="40">
        <v>28</v>
      </c>
      <c r="C42" s="40">
        <v>2009</v>
      </c>
      <c r="D42" s="40">
        <v>0.27205299999999999</v>
      </c>
      <c r="E42" s="40">
        <v>0.95548</v>
      </c>
      <c r="F42" s="40" t="s">
        <v>103</v>
      </c>
    </row>
    <row r="43" spans="1:6" x14ac:dyDescent="0.2">
      <c r="A43" s="40" t="str">
        <f>C43&amp;B43</f>
        <v>200929</v>
      </c>
      <c r="B43" s="40">
        <v>29</v>
      </c>
      <c r="C43" s="40">
        <v>2009</v>
      </c>
      <c r="D43" s="40">
        <v>0.29526000000000002</v>
      </c>
      <c r="E43" s="40">
        <v>0.93881899999999996</v>
      </c>
      <c r="F43" s="40" t="s">
        <v>103</v>
      </c>
    </row>
    <row r="44" spans="1:6" x14ac:dyDescent="0.2">
      <c r="A44" s="40" t="str">
        <f>C44&amp;B44</f>
        <v>200931</v>
      </c>
      <c r="B44" s="40">
        <v>31</v>
      </c>
      <c r="C44" s="40">
        <v>2009</v>
      </c>
      <c r="D44" s="40">
        <v>0.228046</v>
      </c>
      <c r="E44" s="40">
        <v>0.90969999999999995</v>
      </c>
      <c r="F44" s="40" t="s">
        <v>103</v>
      </c>
    </row>
    <row r="45" spans="1:6" x14ac:dyDescent="0.2">
      <c r="A45" s="40" t="str">
        <f>C45&amp;B45</f>
        <v>200932</v>
      </c>
      <c r="B45" s="40">
        <v>32</v>
      </c>
      <c r="C45" s="40">
        <v>2009</v>
      </c>
      <c r="D45" s="40">
        <v>0.20563500000000001</v>
      </c>
      <c r="E45" s="40">
        <v>0.908632</v>
      </c>
      <c r="F45" s="40" t="s">
        <v>103</v>
      </c>
    </row>
    <row r="46" spans="1:6" x14ac:dyDescent="0.2">
      <c r="A46" s="40" t="str">
        <f>C46&amp;B46</f>
        <v>200933</v>
      </c>
      <c r="B46" s="40">
        <v>33</v>
      </c>
      <c r="C46" s="40">
        <v>2009</v>
      </c>
      <c r="D46" s="40">
        <v>0.23655799999999999</v>
      </c>
      <c r="E46" s="40">
        <v>0.92022000000000004</v>
      </c>
      <c r="F46" s="40" t="s">
        <v>103</v>
      </c>
    </row>
    <row r="47" spans="1:6" x14ac:dyDescent="0.2">
      <c r="A47" s="40" t="str">
        <f>C47&amp;B47</f>
        <v>200935</v>
      </c>
      <c r="B47" s="40">
        <v>35</v>
      </c>
      <c r="C47" s="40">
        <v>2009</v>
      </c>
      <c r="D47" s="40">
        <v>0.201875</v>
      </c>
      <c r="E47" s="40">
        <v>0.90489299999999995</v>
      </c>
      <c r="F47" s="40" t="s">
        <v>103</v>
      </c>
    </row>
    <row r="48" spans="1:6" x14ac:dyDescent="0.2">
      <c r="A48" s="40" t="str">
        <f>C48&amp;B48</f>
        <v>200941</v>
      </c>
      <c r="B48" s="40">
        <v>41</v>
      </c>
      <c r="C48" s="40">
        <v>2009</v>
      </c>
      <c r="D48" s="40">
        <v>0.214089</v>
      </c>
      <c r="E48" s="40">
        <v>0.88603799999999999</v>
      </c>
      <c r="F48" s="40" t="s">
        <v>103</v>
      </c>
    </row>
    <row r="49" spans="1:6" x14ac:dyDescent="0.2">
      <c r="A49" s="40" t="str">
        <f>C49&amp;B49</f>
        <v>200942</v>
      </c>
      <c r="B49" s="40">
        <v>42</v>
      </c>
      <c r="C49" s="40">
        <v>2009</v>
      </c>
      <c r="D49" s="40">
        <v>0.177838</v>
      </c>
      <c r="E49" s="40">
        <v>0.83156200000000002</v>
      </c>
      <c r="F49" s="40" t="s">
        <v>103</v>
      </c>
    </row>
    <row r="50" spans="1:6" x14ac:dyDescent="0.2">
      <c r="A50" s="40" t="str">
        <f>C50&amp;B50</f>
        <v>200943</v>
      </c>
      <c r="B50" s="40">
        <v>43</v>
      </c>
      <c r="C50" s="40">
        <v>2009</v>
      </c>
      <c r="D50" s="40">
        <v>0.218391</v>
      </c>
      <c r="E50" s="40">
        <v>0.88395100000000004</v>
      </c>
      <c r="F50" s="40" t="s">
        <v>103</v>
      </c>
    </row>
    <row r="51" spans="1:6" x14ac:dyDescent="0.2">
      <c r="A51" s="40" t="str">
        <f>C51&amp;B51</f>
        <v>200950</v>
      </c>
      <c r="B51" s="40">
        <v>50</v>
      </c>
      <c r="C51" s="40">
        <v>2009</v>
      </c>
      <c r="D51" s="40">
        <v>0.27371000000000001</v>
      </c>
      <c r="E51" s="40">
        <v>0.89001399999999997</v>
      </c>
      <c r="F51" s="40" t="s">
        <v>103</v>
      </c>
    </row>
    <row r="52" spans="1:6" x14ac:dyDescent="0.2">
      <c r="A52" s="40" t="str">
        <f>C52&amp;B52</f>
        <v>200951</v>
      </c>
      <c r="B52" s="40">
        <v>51</v>
      </c>
      <c r="C52" s="40">
        <v>2009</v>
      </c>
      <c r="D52" s="40">
        <v>0.22190799999999999</v>
      </c>
      <c r="E52" s="40">
        <v>0.87438400000000005</v>
      </c>
      <c r="F52" s="40" t="s">
        <v>103</v>
      </c>
    </row>
    <row r="53" spans="1:6" x14ac:dyDescent="0.2">
      <c r="A53" s="40" t="str">
        <f>C53&amp;B53</f>
        <v>200952</v>
      </c>
      <c r="B53" s="40">
        <v>52</v>
      </c>
      <c r="C53" s="40">
        <v>2009</v>
      </c>
      <c r="D53" s="40">
        <v>0.25192900000000001</v>
      </c>
      <c r="E53" s="40">
        <v>0.90795199999999998</v>
      </c>
      <c r="F53" s="40" t="s">
        <v>103</v>
      </c>
    </row>
    <row r="54" spans="1:6" x14ac:dyDescent="0.2">
      <c r="A54" s="40" t="str">
        <f>C54&amp;B54</f>
        <v>200811</v>
      </c>
      <c r="B54" s="40">
        <v>11</v>
      </c>
      <c r="C54" s="40">
        <v>2008</v>
      </c>
      <c r="D54" s="40">
        <v>0.20841299999999999</v>
      </c>
      <c r="E54" s="40">
        <v>0.88790000000000002</v>
      </c>
      <c r="F54" s="40" t="s">
        <v>103</v>
      </c>
    </row>
    <row r="55" spans="1:6" x14ac:dyDescent="0.2">
      <c r="A55" s="40" t="str">
        <f>C55&amp;B55</f>
        <v>200812</v>
      </c>
      <c r="B55" s="40">
        <v>12</v>
      </c>
      <c r="C55" s="40">
        <v>2008</v>
      </c>
      <c r="D55" s="40">
        <v>0.255079</v>
      </c>
      <c r="E55" s="40">
        <v>0.92270799999999997</v>
      </c>
      <c r="F55" s="40" t="s">
        <v>103</v>
      </c>
    </row>
    <row r="56" spans="1:6" x14ac:dyDescent="0.2">
      <c r="A56" s="40" t="str">
        <f>C56&amp;B56</f>
        <v>200813</v>
      </c>
      <c r="B56" s="40">
        <v>13</v>
      </c>
      <c r="C56" s="40">
        <v>2008</v>
      </c>
      <c r="D56" s="40">
        <v>0.248001</v>
      </c>
      <c r="E56" s="40">
        <v>0.94300600000000001</v>
      </c>
      <c r="F56" s="40" t="s">
        <v>103</v>
      </c>
    </row>
    <row r="57" spans="1:6" x14ac:dyDescent="0.2">
      <c r="A57" s="40" t="str">
        <f>C57&amp;B57</f>
        <v>200814</v>
      </c>
      <c r="B57" s="40">
        <v>14</v>
      </c>
      <c r="C57" s="40">
        <v>2008</v>
      </c>
      <c r="D57" s="40">
        <v>0.228658</v>
      </c>
      <c r="E57" s="40">
        <v>0.93349499999999996</v>
      </c>
      <c r="F57" s="40" t="s">
        <v>103</v>
      </c>
    </row>
    <row r="58" spans="1:6" x14ac:dyDescent="0.2">
      <c r="A58" s="40" t="str">
        <f>C58&amp;B58</f>
        <v>200815</v>
      </c>
      <c r="B58" s="40">
        <v>15</v>
      </c>
      <c r="C58" s="40">
        <v>2008</v>
      </c>
      <c r="D58" s="40">
        <v>0.34360299999999999</v>
      </c>
      <c r="E58" s="40">
        <v>0.94560999999999995</v>
      </c>
      <c r="F58" s="40" t="s">
        <v>103</v>
      </c>
    </row>
    <row r="59" spans="1:6" x14ac:dyDescent="0.2">
      <c r="A59" s="40" t="str">
        <f>C59&amp;B59</f>
        <v>200816</v>
      </c>
      <c r="B59" s="40">
        <v>16</v>
      </c>
      <c r="C59" s="40">
        <v>2008</v>
      </c>
      <c r="D59" s="40">
        <v>0.158827</v>
      </c>
      <c r="E59" s="40">
        <v>0.92786500000000005</v>
      </c>
      <c r="F59" s="40" t="s">
        <v>103</v>
      </c>
    </row>
    <row r="60" spans="1:6" x14ac:dyDescent="0.2">
      <c r="A60" s="40" t="str">
        <f>C60&amp;B60</f>
        <v>200817</v>
      </c>
      <c r="B60" s="40">
        <v>17</v>
      </c>
      <c r="C60" s="40">
        <v>2008</v>
      </c>
      <c r="D60" s="40">
        <v>0.22224099999999999</v>
      </c>
      <c r="E60" s="40">
        <v>0.88742500000000002</v>
      </c>
      <c r="F60" s="40" t="s">
        <v>103</v>
      </c>
    </row>
    <row r="61" spans="1:6" x14ac:dyDescent="0.2">
      <c r="A61" s="40" t="str">
        <f>C61&amp;B61</f>
        <v>200821</v>
      </c>
      <c r="B61" s="40">
        <v>21</v>
      </c>
      <c r="C61" s="40">
        <v>2008</v>
      </c>
      <c r="D61" s="40">
        <v>0.301757</v>
      </c>
      <c r="E61" s="40">
        <v>0.94510300000000003</v>
      </c>
      <c r="F61" s="40" t="s">
        <v>103</v>
      </c>
    </row>
    <row r="62" spans="1:6" x14ac:dyDescent="0.2">
      <c r="A62" s="40" t="str">
        <f>C62&amp;B62</f>
        <v>200822</v>
      </c>
      <c r="B62" s="40">
        <v>22</v>
      </c>
      <c r="C62" s="40">
        <v>2008</v>
      </c>
      <c r="D62" s="40">
        <v>0.32274700000000001</v>
      </c>
      <c r="E62" s="40">
        <v>0.93264999999999998</v>
      </c>
      <c r="F62" s="40" t="s">
        <v>103</v>
      </c>
    </row>
    <row r="63" spans="1:6" x14ac:dyDescent="0.2">
      <c r="A63" s="40" t="str">
        <f>C63&amp;B63</f>
        <v>200823</v>
      </c>
      <c r="B63" s="40">
        <v>23</v>
      </c>
      <c r="C63" s="40">
        <v>2008</v>
      </c>
      <c r="D63" s="40">
        <v>0.30498500000000001</v>
      </c>
      <c r="E63" s="40">
        <v>0.95074700000000001</v>
      </c>
      <c r="F63" s="40" t="s">
        <v>103</v>
      </c>
    </row>
    <row r="64" spans="1:6" x14ac:dyDescent="0.2">
      <c r="A64" s="40" t="str">
        <f>C64&amp;B64</f>
        <v>200824</v>
      </c>
      <c r="B64" s="40">
        <v>24</v>
      </c>
      <c r="C64" s="40">
        <v>2008</v>
      </c>
      <c r="D64" s="40">
        <v>0.28497600000000001</v>
      </c>
      <c r="E64" s="40">
        <v>0.93633999999999995</v>
      </c>
      <c r="F64" s="40" t="s">
        <v>103</v>
      </c>
    </row>
    <row r="65" spans="1:6" x14ac:dyDescent="0.2">
      <c r="A65" s="40" t="str">
        <f>C65&amp;B65</f>
        <v>200825</v>
      </c>
      <c r="B65" s="40">
        <v>25</v>
      </c>
      <c r="C65" s="40">
        <v>2008</v>
      </c>
      <c r="D65" s="40">
        <v>0.27395399999999998</v>
      </c>
      <c r="E65" s="40">
        <v>0.91925699999999999</v>
      </c>
      <c r="F65" s="40" t="s">
        <v>103</v>
      </c>
    </row>
    <row r="66" spans="1:6" x14ac:dyDescent="0.2">
      <c r="A66" s="40" t="str">
        <f>C66&amp;B66</f>
        <v>200826</v>
      </c>
      <c r="B66" s="40">
        <v>26</v>
      </c>
      <c r="C66" s="40">
        <v>2008</v>
      </c>
      <c r="D66" s="40">
        <v>0.29631099999999999</v>
      </c>
      <c r="E66" s="40">
        <v>0.93602099999999999</v>
      </c>
      <c r="F66" s="40" t="s">
        <v>103</v>
      </c>
    </row>
    <row r="67" spans="1:6" x14ac:dyDescent="0.2">
      <c r="A67" s="40" t="str">
        <f>C67&amp;B67</f>
        <v>200827</v>
      </c>
      <c r="B67" s="40">
        <v>27</v>
      </c>
      <c r="C67" s="40">
        <v>2008</v>
      </c>
      <c r="D67" s="40">
        <v>0.26318999999999998</v>
      </c>
      <c r="E67" s="40">
        <v>0.93640900000000005</v>
      </c>
      <c r="F67" s="40" t="s">
        <v>103</v>
      </c>
    </row>
    <row r="68" spans="1:6" x14ac:dyDescent="0.2">
      <c r="A68" s="40" t="str">
        <f>C68&amp;B68</f>
        <v>200828</v>
      </c>
      <c r="B68" s="40">
        <v>28</v>
      </c>
      <c r="C68" s="40">
        <v>2008</v>
      </c>
      <c r="D68" s="40">
        <v>0.29243000000000002</v>
      </c>
      <c r="E68" s="40">
        <v>0.95113300000000001</v>
      </c>
      <c r="F68" s="40" t="s">
        <v>103</v>
      </c>
    </row>
    <row r="69" spans="1:6" x14ac:dyDescent="0.2">
      <c r="A69" s="40" t="str">
        <f>C69&amp;B69</f>
        <v>200829</v>
      </c>
      <c r="B69" s="40">
        <v>29</v>
      </c>
      <c r="C69" s="40">
        <v>2008</v>
      </c>
      <c r="D69" s="40">
        <v>0.28569800000000001</v>
      </c>
      <c r="E69" s="40">
        <v>0.939805</v>
      </c>
      <c r="F69" s="40" t="s">
        <v>103</v>
      </c>
    </row>
    <row r="70" spans="1:6" x14ac:dyDescent="0.2">
      <c r="A70" s="40" t="str">
        <f>C70&amp;B70</f>
        <v>200831</v>
      </c>
      <c r="B70" s="40">
        <v>31</v>
      </c>
      <c r="C70" s="40">
        <v>2008</v>
      </c>
      <c r="D70" s="40">
        <v>0.21783</v>
      </c>
      <c r="E70" s="40">
        <v>0.91000300000000001</v>
      </c>
      <c r="F70" s="40" t="s">
        <v>103</v>
      </c>
    </row>
    <row r="71" spans="1:6" x14ac:dyDescent="0.2">
      <c r="A71" s="40" t="str">
        <f>C71&amp;B71</f>
        <v>200832</v>
      </c>
      <c r="B71" s="40">
        <v>32</v>
      </c>
      <c r="C71" s="40">
        <v>2008</v>
      </c>
      <c r="D71" s="40">
        <v>0.21093200000000001</v>
      </c>
      <c r="E71" s="40">
        <v>0.86815500000000001</v>
      </c>
      <c r="F71" s="40" t="s">
        <v>103</v>
      </c>
    </row>
    <row r="72" spans="1:6" x14ac:dyDescent="0.2">
      <c r="A72" s="40" t="str">
        <f>C72&amp;B72</f>
        <v>200833</v>
      </c>
      <c r="B72" s="40">
        <v>33</v>
      </c>
      <c r="C72" s="40">
        <v>2008</v>
      </c>
      <c r="D72" s="40">
        <v>0.24637800000000001</v>
      </c>
      <c r="E72" s="40">
        <v>0.92612700000000003</v>
      </c>
      <c r="F72" s="40" t="s">
        <v>103</v>
      </c>
    </row>
    <row r="73" spans="1:6" x14ac:dyDescent="0.2">
      <c r="A73" s="40" t="str">
        <f>C73&amp;B73</f>
        <v>200835</v>
      </c>
      <c r="B73" s="40">
        <v>35</v>
      </c>
      <c r="C73" s="40">
        <v>2008</v>
      </c>
      <c r="D73" s="40">
        <v>0.19483</v>
      </c>
      <c r="E73" s="40">
        <v>0.89397800000000005</v>
      </c>
      <c r="F73" s="40" t="s">
        <v>103</v>
      </c>
    </row>
    <row r="74" spans="1:6" x14ac:dyDescent="0.2">
      <c r="A74" s="40" t="str">
        <f>C74&amp;B74</f>
        <v>200841</v>
      </c>
      <c r="B74" s="40">
        <v>41</v>
      </c>
      <c r="C74" s="40">
        <v>2008</v>
      </c>
      <c r="D74" s="40">
        <v>0.198047</v>
      </c>
      <c r="E74" s="40">
        <v>0.86688699999999996</v>
      </c>
      <c r="F74" s="40" t="s">
        <v>103</v>
      </c>
    </row>
    <row r="75" spans="1:6" x14ac:dyDescent="0.2">
      <c r="A75" s="40" t="str">
        <f>C75&amp;B75</f>
        <v>200842</v>
      </c>
      <c r="B75" s="40">
        <v>42</v>
      </c>
      <c r="C75" s="40">
        <v>2008</v>
      </c>
      <c r="D75" s="40">
        <v>0.17865500000000001</v>
      </c>
      <c r="E75" s="40">
        <v>0.85465599999999997</v>
      </c>
      <c r="F75" s="40" t="s">
        <v>103</v>
      </c>
    </row>
    <row r="76" spans="1:6" x14ac:dyDescent="0.2">
      <c r="A76" s="40" t="str">
        <f>C76&amp;B76</f>
        <v>200843</v>
      </c>
      <c r="B76" s="40">
        <v>43</v>
      </c>
      <c r="C76" s="40">
        <v>2008</v>
      </c>
      <c r="D76" s="40">
        <v>0.208227</v>
      </c>
      <c r="E76" s="40">
        <v>0.88641999999999999</v>
      </c>
      <c r="F76" s="40" t="s">
        <v>103</v>
      </c>
    </row>
    <row r="77" spans="1:6" x14ac:dyDescent="0.2">
      <c r="A77" s="40" t="str">
        <f>C77&amp;B77</f>
        <v>200850</v>
      </c>
      <c r="B77" s="40">
        <v>50</v>
      </c>
      <c r="C77" s="40">
        <v>2008</v>
      </c>
      <c r="D77" s="40">
        <v>0.26180999999999999</v>
      </c>
      <c r="E77" s="40">
        <v>0.90200899999999995</v>
      </c>
      <c r="F77" s="40" t="s">
        <v>103</v>
      </c>
    </row>
    <row r="78" spans="1:6" x14ac:dyDescent="0.2">
      <c r="A78" s="40" t="str">
        <f>C78&amp;B78</f>
        <v>200851</v>
      </c>
      <c r="B78" s="40">
        <v>51</v>
      </c>
      <c r="C78" s="40">
        <v>2008</v>
      </c>
      <c r="D78" s="40">
        <v>0.230018</v>
      </c>
      <c r="E78" s="40">
        <v>0.89002300000000001</v>
      </c>
      <c r="F78" s="40" t="s">
        <v>103</v>
      </c>
    </row>
    <row r="79" spans="1:6" x14ac:dyDescent="0.2">
      <c r="A79" s="40" t="str">
        <f>C79&amp;B79</f>
        <v>200852</v>
      </c>
      <c r="B79" s="40">
        <v>52</v>
      </c>
      <c r="C79" s="40">
        <v>2008</v>
      </c>
      <c r="D79" s="40">
        <v>0.25011299999999997</v>
      </c>
      <c r="E79" s="40">
        <v>0.89322999999999997</v>
      </c>
      <c r="F79" s="40" t="s">
        <v>103</v>
      </c>
    </row>
    <row r="80" spans="1:6" x14ac:dyDescent="0.2">
      <c r="A80" s="40" t="str">
        <f>C80&amp;B80</f>
        <v>200711</v>
      </c>
      <c r="B80" s="40">
        <v>11</v>
      </c>
      <c r="C80" s="40">
        <v>2007</v>
      </c>
      <c r="D80" s="40">
        <v>0.24868599999999999</v>
      </c>
      <c r="E80" s="40">
        <v>0.94002300000000005</v>
      </c>
      <c r="F80" s="40" t="s">
        <v>103</v>
      </c>
    </row>
    <row r="81" spans="1:6" x14ac:dyDescent="0.2">
      <c r="A81" s="40" t="str">
        <f>C81&amp;B81</f>
        <v>200712</v>
      </c>
      <c r="B81" s="40">
        <v>12</v>
      </c>
      <c r="C81" s="40">
        <v>2007</v>
      </c>
      <c r="D81" s="40">
        <v>0.26189800000000002</v>
      </c>
      <c r="E81" s="40">
        <v>0.94273200000000001</v>
      </c>
      <c r="F81" s="40" t="s">
        <v>103</v>
      </c>
    </row>
    <row r="82" spans="1:6" x14ac:dyDescent="0.2">
      <c r="A82" s="40" t="str">
        <f>C82&amp;B82</f>
        <v>200713</v>
      </c>
      <c r="B82" s="40">
        <v>13</v>
      </c>
      <c r="C82" s="40">
        <v>2007</v>
      </c>
      <c r="D82" s="40">
        <v>0.28342299999999998</v>
      </c>
      <c r="E82" s="40">
        <v>0.97494499999999995</v>
      </c>
      <c r="F82" s="40" t="s">
        <v>103</v>
      </c>
    </row>
    <row r="83" spans="1:6" x14ac:dyDescent="0.2">
      <c r="A83" s="40" t="str">
        <f>C83&amp;B83</f>
        <v>200714</v>
      </c>
      <c r="B83" s="40">
        <v>14</v>
      </c>
      <c r="C83" s="40">
        <v>2007</v>
      </c>
      <c r="D83" s="40">
        <v>0.25760699999999997</v>
      </c>
      <c r="E83" s="40">
        <v>0.92874800000000002</v>
      </c>
      <c r="F83" s="40" t="s">
        <v>103</v>
      </c>
    </row>
    <row r="84" spans="1:6" x14ac:dyDescent="0.2">
      <c r="A84" s="40" t="str">
        <f>C84&amp;B84</f>
        <v>200715</v>
      </c>
      <c r="B84" s="40">
        <v>15</v>
      </c>
      <c r="C84" s="40">
        <v>2007</v>
      </c>
      <c r="D84" s="40">
        <v>0.32354300000000003</v>
      </c>
      <c r="E84" s="40">
        <v>0.94445699999999999</v>
      </c>
      <c r="F84" s="40" t="s">
        <v>103</v>
      </c>
    </row>
    <row r="85" spans="1:6" x14ac:dyDescent="0.2">
      <c r="A85" s="40" t="str">
        <f>C85&amp;B85</f>
        <v>200716</v>
      </c>
      <c r="B85" s="40">
        <v>16</v>
      </c>
      <c r="C85" s="40">
        <v>2007</v>
      </c>
      <c r="D85" s="40">
        <v>0.24479000000000001</v>
      </c>
      <c r="E85" s="40">
        <v>0.94305499999999998</v>
      </c>
      <c r="F85" s="40" t="s">
        <v>103</v>
      </c>
    </row>
    <row r="86" spans="1:6" x14ac:dyDescent="0.2">
      <c r="A86" s="40" t="str">
        <f>C86&amp;B86</f>
        <v>200717</v>
      </c>
      <c r="B86" s="40">
        <v>17</v>
      </c>
      <c r="C86" s="40">
        <v>2007</v>
      </c>
      <c r="D86" s="40">
        <v>0.24093600000000001</v>
      </c>
      <c r="E86" s="40">
        <v>0.89208399999999999</v>
      </c>
      <c r="F86" s="40" t="s">
        <v>103</v>
      </c>
    </row>
    <row r="87" spans="1:6" x14ac:dyDescent="0.2">
      <c r="A87" s="40" t="str">
        <f>C87&amp;B87</f>
        <v>200721</v>
      </c>
      <c r="B87" s="40">
        <v>21</v>
      </c>
      <c r="C87" s="40">
        <v>2007</v>
      </c>
      <c r="D87" s="40">
        <v>0.32599499999999998</v>
      </c>
      <c r="E87" s="40">
        <v>0.94973399999999997</v>
      </c>
      <c r="F87" s="40" t="s">
        <v>103</v>
      </c>
    </row>
    <row r="88" spans="1:6" x14ac:dyDescent="0.2">
      <c r="A88" s="40" t="str">
        <f>C88&amp;B88</f>
        <v>200722</v>
      </c>
      <c r="B88" s="40">
        <v>22</v>
      </c>
      <c r="C88" s="40">
        <v>2007</v>
      </c>
      <c r="D88" s="40">
        <v>0.331065</v>
      </c>
      <c r="E88" s="40">
        <v>0.94542000000000004</v>
      </c>
      <c r="F88" s="40" t="s">
        <v>103</v>
      </c>
    </row>
    <row r="89" spans="1:6" x14ac:dyDescent="0.2">
      <c r="A89" s="40" t="str">
        <f>C89&amp;B89</f>
        <v>200723</v>
      </c>
      <c r="B89" s="40">
        <v>23</v>
      </c>
      <c r="C89" s="40">
        <v>2007</v>
      </c>
      <c r="D89" s="40">
        <v>0.30540899999999999</v>
      </c>
      <c r="E89" s="40">
        <v>0.95988600000000002</v>
      </c>
      <c r="F89" s="40" t="s">
        <v>103</v>
      </c>
    </row>
    <row r="90" spans="1:6" x14ac:dyDescent="0.2">
      <c r="A90" s="40" t="str">
        <f>C90&amp;B90</f>
        <v>200724</v>
      </c>
      <c r="B90" s="40">
        <v>24</v>
      </c>
      <c r="C90" s="40">
        <v>2007</v>
      </c>
      <c r="D90" s="40">
        <v>0.28292299999999998</v>
      </c>
      <c r="E90" s="40">
        <v>0.94462500000000005</v>
      </c>
      <c r="F90" s="40" t="s">
        <v>103</v>
      </c>
    </row>
    <row r="91" spans="1:6" x14ac:dyDescent="0.2">
      <c r="A91" s="40" t="str">
        <f>C91&amp;B91</f>
        <v>200725</v>
      </c>
      <c r="B91" s="40">
        <v>25</v>
      </c>
      <c r="C91" s="40">
        <v>2007</v>
      </c>
      <c r="D91" s="40">
        <v>0.30680800000000003</v>
      </c>
      <c r="E91" s="40">
        <v>0.96509599999999995</v>
      </c>
      <c r="F91" s="40" t="s">
        <v>103</v>
      </c>
    </row>
    <row r="92" spans="1:6" x14ac:dyDescent="0.2">
      <c r="A92" s="40" t="str">
        <f>C92&amp;B92</f>
        <v>200726</v>
      </c>
      <c r="B92" s="40">
        <v>26</v>
      </c>
      <c r="C92" s="40">
        <v>2007</v>
      </c>
      <c r="D92" s="40">
        <v>0.30191200000000001</v>
      </c>
      <c r="E92" s="40">
        <v>0.95865400000000001</v>
      </c>
      <c r="F92" s="40" t="s">
        <v>103</v>
      </c>
    </row>
    <row r="93" spans="1:6" x14ac:dyDescent="0.2">
      <c r="A93" s="40" t="str">
        <f>C93&amp;B93</f>
        <v>200727</v>
      </c>
      <c r="B93" s="40">
        <v>27</v>
      </c>
      <c r="C93" s="40">
        <v>2007</v>
      </c>
      <c r="D93" s="40">
        <v>0.27715699999999999</v>
      </c>
      <c r="E93" s="40">
        <v>0.95113899999999996</v>
      </c>
      <c r="F93" s="40" t="s">
        <v>103</v>
      </c>
    </row>
    <row r="94" spans="1:6" x14ac:dyDescent="0.2">
      <c r="A94" s="40" t="str">
        <f>C94&amp;B94</f>
        <v>200728</v>
      </c>
      <c r="B94" s="40">
        <v>28</v>
      </c>
      <c r="C94" s="40">
        <v>2007</v>
      </c>
      <c r="D94" s="40">
        <v>0.291159</v>
      </c>
      <c r="E94" s="40">
        <v>0.97151200000000004</v>
      </c>
      <c r="F94" s="40" t="s">
        <v>103</v>
      </c>
    </row>
    <row r="95" spans="1:6" x14ac:dyDescent="0.2">
      <c r="A95" s="40" t="str">
        <f>C95&amp;B95</f>
        <v>200729</v>
      </c>
      <c r="B95" s="40">
        <v>29</v>
      </c>
      <c r="C95" s="40">
        <v>2007</v>
      </c>
      <c r="D95" s="40">
        <v>0.30216100000000001</v>
      </c>
      <c r="E95" s="40">
        <v>0.94748900000000003</v>
      </c>
      <c r="F95" s="40" t="s">
        <v>103</v>
      </c>
    </row>
    <row r="96" spans="1:6" x14ac:dyDescent="0.2">
      <c r="A96" s="40" t="str">
        <f>C96&amp;B96</f>
        <v>200731</v>
      </c>
      <c r="B96" s="40">
        <v>31</v>
      </c>
      <c r="C96" s="40">
        <v>2007</v>
      </c>
      <c r="D96" s="40">
        <v>0.235374</v>
      </c>
      <c r="E96" s="40">
        <v>0.91632800000000003</v>
      </c>
      <c r="F96" s="40" t="s">
        <v>103</v>
      </c>
    </row>
    <row r="97" spans="1:6" x14ac:dyDescent="0.2">
      <c r="A97" s="40" t="str">
        <f>C97&amp;B97</f>
        <v>200732</v>
      </c>
      <c r="B97" s="40">
        <v>32</v>
      </c>
      <c r="C97" s="40">
        <v>2007</v>
      </c>
      <c r="D97" s="40">
        <v>0.20909</v>
      </c>
      <c r="E97" s="40">
        <v>0.91500300000000001</v>
      </c>
      <c r="F97" s="40" t="s">
        <v>103</v>
      </c>
    </row>
    <row r="98" spans="1:6" x14ac:dyDescent="0.2">
      <c r="A98" s="40" t="str">
        <f>C98&amp;B98</f>
        <v>200733</v>
      </c>
      <c r="B98" s="40">
        <v>33</v>
      </c>
      <c r="C98" s="40">
        <v>2007</v>
      </c>
      <c r="D98" s="40">
        <v>0.25082700000000002</v>
      </c>
      <c r="E98" s="40">
        <v>0.92444099999999996</v>
      </c>
      <c r="F98" s="40" t="s">
        <v>103</v>
      </c>
    </row>
    <row r="99" spans="1:6" x14ac:dyDescent="0.2">
      <c r="A99" s="40" t="str">
        <f>C99&amp;B99</f>
        <v>200735</v>
      </c>
      <c r="B99" s="40">
        <v>35</v>
      </c>
      <c r="C99" s="40">
        <v>2007</v>
      </c>
      <c r="D99" s="40">
        <v>0.20494599999999999</v>
      </c>
      <c r="E99" s="40">
        <v>0.90115100000000004</v>
      </c>
      <c r="F99" s="40" t="s">
        <v>103</v>
      </c>
    </row>
    <row r="100" spans="1:6" x14ac:dyDescent="0.2">
      <c r="A100" s="40" t="str">
        <f>C100&amp;B100</f>
        <v>200741</v>
      </c>
      <c r="B100" s="40">
        <v>41</v>
      </c>
      <c r="C100" s="40">
        <v>2007</v>
      </c>
      <c r="D100" s="40">
        <v>0.22605600000000001</v>
      </c>
      <c r="E100" s="40">
        <v>0.89070899999999997</v>
      </c>
      <c r="F100" s="40" t="s">
        <v>103</v>
      </c>
    </row>
    <row r="101" spans="1:6" x14ac:dyDescent="0.2">
      <c r="A101" s="40" t="str">
        <f>C101&amp;B101</f>
        <v>200742</v>
      </c>
      <c r="B101" s="40">
        <v>42</v>
      </c>
      <c r="C101" s="40">
        <v>2007</v>
      </c>
      <c r="D101" s="40">
        <v>0.17593300000000001</v>
      </c>
      <c r="E101" s="40">
        <v>0.878552</v>
      </c>
      <c r="F101" s="40" t="s">
        <v>103</v>
      </c>
    </row>
    <row r="102" spans="1:6" x14ac:dyDescent="0.2">
      <c r="A102" s="40" t="str">
        <f>C102&amp;B102</f>
        <v>200743</v>
      </c>
      <c r="B102" s="40">
        <v>43</v>
      </c>
      <c r="C102" s="40">
        <v>2007</v>
      </c>
      <c r="D102" s="40">
        <v>0.227659</v>
      </c>
      <c r="E102" s="40">
        <v>0.90510100000000004</v>
      </c>
      <c r="F102" s="40" t="s">
        <v>103</v>
      </c>
    </row>
    <row r="103" spans="1:6" x14ac:dyDescent="0.2">
      <c r="A103" s="40" t="str">
        <f>C103&amp;B103</f>
        <v>200750</v>
      </c>
      <c r="B103" s="40">
        <v>50</v>
      </c>
      <c r="C103" s="40">
        <v>2007</v>
      </c>
      <c r="D103" s="40">
        <v>0.28731800000000002</v>
      </c>
      <c r="E103" s="40">
        <v>0.89487099999999997</v>
      </c>
      <c r="F103" s="40" t="s">
        <v>103</v>
      </c>
    </row>
    <row r="104" spans="1:6" x14ac:dyDescent="0.2">
      <c r="A104" s="40" t="str">
        <f>C104&amp;B104</f>
        <v>200751</v>
      </c>
      <c r="B104" s="40">
        <v>51</v>
      </c>
      <c r="C104" s="40">
        <v>2007</v>
      </c>
      <c r="D104" s="40">
        <v>0.247946</v>
      </c>
      <c r="E104" s="40">
        <v>0.91653799999999996</v>
      </c>
      <c r="F104" s="40" t="s">
        <v>103</v>
      </c>
    </row>
    <row r="105" spans="1:6" x14ac:dyDescent="0.2">
      <c r="A105" s="40" t="str">
        <f>C105&amp;B105</f>
        <v>200752</v>
      </c>
      <c r="B105" s="40">
        <v>52</v>
      </c>
      <c r="C105" s="40">
        <v>2007</v>
      </c>
      <c r="D105" s="40">
        <v>0.25838699999999998</v>
      </c>
      <c r="E105" s="40">
        <v>0.91680700000000004</v>
      </c>
      <c r="F105" s="40" t="s">
        <v>103</v>
      </c>
    </row>
    <row r="106" spans="1:6" x14ac:dyDescent="0.2">
      <c r="A106" s="40" t="str">
        <f>C106&amp;B106</f>
        <v>200611</v>
      </c>
      <c r="B106" s="40">
        <v>11</v>
      </c>
      <c r="C106" s="40">
        <v>2006</v>
      </c>
      <c r="D106" s="40">
        <v>0.22053</v>
      </c>
      <c r="E106" s="40">
        <v>0.92009700000000005</v>
      </c>
      <c r="F106" s="40" t="s">
        <v>103</v>
      </c>
    </row>
    <row r="107" spans="1:6" x14ac:dyDescent="0.2">
      <c r="A107" s="40" t="str">
        <f>C107&amp;B107</f>
        <v>200612</v>
      </c>
      <c r="B107" s="40">
        <v>12</v>
      </c>
      <c r="C107" s="40">
        <v>2006</v>
      </c>
      <c r="D107" s="40">
        <v>0.26963300000000001</v>
      </c>
      <c r="E107" s="40">
        <v>0.94540900000000005</v>
      </c>
      <c r="F107" s="40" t="s">
        <v>103</v>
      </c>
    </row>
    <row r="108" spans="1:6" x14ac:dyDescent="0.2">
      <c r="A108" s="40" t="str">
        <f>C108&amp;B108</f>
        <v>200613</v>
      </c>
      <c r="B108" s="40">
        <v>13</v>
      </c>
      <c r="C108" s="40">
        <v>2006</v>
      </c>
      <c r="D108" s="40">
        <v>0.31003199999999997</v>
      </c>
      <c r="E108" s="40">
        <v>0.95109600000000005</v>
      </c>
      <c r="F108" s="40" t="s">
        <v>103</v>
      </c>
    </row>
    <row r="109" spans="1:6" x14ac:dyDescent="0.2">
      <c r="A109" s="40" t="str">
        <f>C109&amp;B109</f>
        <v>200614</v>
      </c>
      <c r="B109" s="40">
        <v>14</v>
      </c>
      <c r="C109" s="40">
        <v>2006</v>
      </c>
      <c r="D109" s="40">
        <v>0.276476</v>
      </c>
      <c r="E109" s="40">
        <v>0.91876000000000002</v>
      </c>
      <c r="F109" s="40" t="s">
        <v>103</v>
      </c>
    </row>
    <row r="110" spans="1:6" x14ac:dyDescent="0.2">
      <c r="A110" s="40" t="str">
        <f>C110&amp;B110</f>
        <v>200615</v>
      </c>
      <c r="B110" s="40">
        <v>15</v>
      </c>
      <c r="C110" s="40">
        <v>2006</v>
      </c>
      <c r="D110" s="40">
        <v>0.36211300000000002</v>
      </c>
      <c r="E110" s="40">
        <v>0.95056200000000002</v>
      </c>
      <c r="F110" s="40" t="s">
        <v>103</v>
      </c>
    </row>
    <row r="111" spans="1:6" x14ac:dyDescent="0.2">
      <c r="A111" s="40" t="str">
        <f>C111&amp;B111</f>
        <v>200616</v>
      </c>
      <c r="B111" s="40">
        <v>16</v>
      </c>
      <c r="C111" s="40">
        <v>2006</v>
      </c>
      <c r="D111" s="40">
        <v>0.266984</v>
      </c>
      <c r="E111" s="40">
        <v>0.93784100000000004</v>
      </c>
      <c r="F111" s="40" t="s">
        <v>103</v>
      </c>
    </row>
    <row r="112" spans="1:6" x14ac:dyDescent="0.2">
      <c r="A112" s="40" t="str">
        <f>C112&amp;B112</f>
        <v>200617</v>
      </c>
      <c r="B112" s="40">
        <v>17</v>
      </c>
      <c r="C112" s="40">
        <v>2006</v>
      </c>
      <c r="D112" s="40">
        <v>0.27594800000000003</v>
      </c>
      <c r="E112" s="40">
        <v>0.90522400000000003</v>
      </c>
      <c r="F112" s="40" t="s">
        <v>103</v>
      </c>
    </row>
    <row r="113" spans="1:6" x14ac:dyDescent="0.2">
      <c r="A113" s="40" t="str">
        <f>C113&amp;B113</f>
        <v>200621</v>
      </c>
      <c r="B113" s="40">
        <v>21</v>
      </c>
      <c r="C113" s="40">
        <v>2006</v>
      </c>
      <c r="D113" s="40">
        <v>0.34878799999999999</v>
      </c>
      <c r="E113" s="40">
        <v>0.95073399999999997</v>
      </c>
      <c r="F113" s="40" t="s">
        <v>103</v>
      </c>
    </row>
    <row r="114" spans="1:6" x14ac:dyDescent="0.2">
      <c r="A114" s="40" t="str">
        <f>C114&amp;B114</f>
        <v>200622</v>
      </c>
      <c r="B114" s="40">
        <v>22</v>
      </c>
      <c r="C114" s="40">
        <v>2006</v>
      </c>
      <c r="D114" s="40">
        <v>0.354794</v>
      </c>
      <c r="E114" s="40">
        <v>0.95284899999999995</v>
      </c>
      <c r="F114" s="40" t="s">
        <v>103</v>
      </c>
    </row>
    <row r="115" spans="1:6" x14ac:dyDescent="0.2">
      <c r="A115" s="40" t="str">
        <f>C115&amp;B115</f>
        <v>200623</v>
      </c>
      <c r="B115" s="40">
        <v>23</v>
      </c>
      <c r="C115" s="40">
        <v>2006</v>
      </c>
      <c r="D115" s="40">
        <v>0.32011000000000001</v>
      </c>
      <c r="E115" s="40">
        <v>0.94999500000000003</v>
      </c>
      <c r="F115" s="40" t="s">
        <v>103</v>
      </c>
    </row>
    <row r="116" spans="1:6" x14ac:dyDescent="0.2">
      <c r="A116" s="40" t="str">
        <f>C116&amp;B116</f>
        <v>200624</v>
      </c>
      <c r="B116" s="40">
        <v>24</v>
      </c>
      <c r="C116" s="40">
        <v>2006</v>
      </c>
      <c r="D116" s="40">
        <v>0.27788400000000002</v>
      </c>
      <c r="E116" s="40">
        <v>0.93508500000000006</v>
      </c>
      <c r="F116" s="40" t="s">
        <v>103</v>
      </c>
    </row>
    <row r="117" spans="1:6" x14ac:dyDescent="0.2">
      <c r="A117" s="40" t="str">
        <f>C117&amp;B117</f>
        <v>200625</v>
      </c>
      <c r="B117" s="40">
        <v>25</v>
      </c>
      <c r="C117" s="40">
        <v>2006</v>
      </c>
      <c r="D117" s="40">
        <v>0.31512099999999998</v>
      </c>
      <c r="E117" s="40">
        <v>0.94987200000000005</v>
      </c>
      <c r="F117" s="40" t="s">
        <v>103</v>
      </c>
    </row>
    <row r="118" spans="1:6" x14ac:dyDescent="0.2">
      <c r="A118" s="40" t="str">
        <f>C118&amp;B118</f>
        <v>200626</v>
      </c>
      <c r="B118" s="40">
        <v>26</v>
      </c>
      <c r="C118" s="40">
        <v>2006</v>
      </c>
      <c r="D118" s="40">
        <v>0.29592099999999999</v>
      </c>
      <c r="E118" s="40">
        <v>0.93920300000000001</v>
      </c>
      <c r="F118" s="40" t="s">
        <v>103</v>
      </c>
    </row>
    <row r="119" spans="1:6" x14ac:dyDescent="0.2">
      <c r="A119" s="40" t="str">
        <f>C119&amp;B119</f>
        <v>200627</v>
      </c>
      <c r="B119" s="40">
        <v>27</v>
      </c>
      <c r="C119" s="40">
        <v>2006</v>
      </c>
      <c r="D119" s="40">
        <v>0.29011100000000001</v>
      </c>
      <c r="E119" s="40">
        <v>0.96163399999999999</v>
      </c>
      <c r="F119" s="40" t="s">
        <v>103</v>
      </c>
    </row>
    <row r="120" spans="1:6" x14ac:dyDescent="0.2">
      <c r="A120" s="40" t="str">
        <f>C120&amp;B120</f>
        <v>200628</v>
      </c>
      <c r="B120" s="40">
        <v>28</v>
      </c>
      <c r="C120" s="40">
        <v>2006</v>
      </c>
      <c r="D120" s="40">
        <v>0.28508600000000001</v>
      </c>
      <c r="E120" s="40">
        <v>0.96394299999999999</v>
      </c>
      <c r="F120" s="40" t="s">
        <v>103</v>
      </c>
    </row>
    <row r="121" spans="1:6" x14ac:dyDescent="0.2">
      <c r="A121" s="40" t="str">
        <f>C121&amp;B121</f>
        <v>200629</v>
      </c>
      <c r="B121" s="40">
        <v>29</v>
      </c>
      <c r="C121" s="40">
        <v>2006</v>
      </c>
      <c r="D121" s="40">
        <v>0.289186</v>
      </c>
      <c r="E121" s="40">
        <v>0.92992900000000001</v>
      </c>
      <c r="F121" s="40" t="s">
        <v>103</v>
      </c>
    </row>
    <row r="122" spans="1:6" x14ac:dyDescent="0.2">
      <c r="A122" s="40" t="str">
        <f>C122&amp;B122</f>
        <v>200631</v>
      </c>
      <c r="B122" s="40">
        <v>31</v>
      </c>
      <c r="C122" s="40">
        <v>2006</v>
      </c>
      <c r="D122" s="40">
        <v>0.23779900000000001</v>
      </c>
      <c r="E122" s="40">
        <v>0.90440100000000001</v>
      </c>
      <c r="F122" s="40" t="s">
        <v>103</v>
      </c>
    </row>
    <row r="123" spans="1:6" x14ac:dyDescent="0.2">
      <c r="A123" s="40" t="str">
        <f>C123&amp;B123</f>
        <v>200632</v>
      </c>
      <c r="B123" s="40">
        <v>32</v>
      </c>
      <c r="C123" s="40">
        <v>2006</v>
      </c>
      <c r="D123" s="40">
        <v>0.198487</v>
      </c>
      <c r="E123" s="40">
        <v>0.898308</v>
      </c>
      <c r="F123" s="40" t="s">
        <v>103</v>
      </c>
    </row>
    <row r="124" spans="1:6" x14ac:dyDescent="0.2">
      <c r="A124" s="40" t="str">
        <f>C124&amp;B124</f>
        <v>200633</v>
      </c>
      <c r="B124" s="40">
        <v>33</v>
      </c>
      <c r="C124" s="40">
        <v>2006</v>
      </c>
      <c r="D124" s="40">
        <v>0.24185400000000001</v>
      </c>
      <c r="E124" s="40">
        <v>0.91403400000000001</v>
      </c>
      <c r="F124" s="40" t="s">
        <v>103</v>
      </c>
    </row>
    <row r="125" spans="1:6" x14ac:dyDescent="0.2">
      <c r="A125" s="40" t="str">
        <f>C125&amp;B125</f>
        <v>200635</v>
      </c>
      <c r="B125" s="40">
        <v>35</v>
      </c>
      <c r="C125" s="40">
        <v>2006</v>
      </c>
      <c r="D125" s="40">
        <v>0.204765</v>
      </c>
      <c r="E125" s="40">
        <v>0.88776600000000006</v>
      </c>
      <c r="F125" s="40" t="s">
        <v>103</v>
      </c>
    </row>
    <row r="126" spans="1:6" x14ac:dyDescent="0.2">
      <c r="A126" s="40" t="str">
        <f>C126&amp;B126</f>
        <v>200641</v>
      </c>
      <c r="B126" s="40">
        <v>41</v>
      </c>
      <c r="C126" s="40">
        <v>2006</v>
      </c>
      <c r="D126" s="40">
        <v>0.22831000000000001</v>
      </c>
      <c r="E126" s="40">
        <v>0.90166800000000003</v>
      </c>
      <c r="F126" s="40" t="s">
        <v>103</v>
      </c>
    </row>
    <row r="127" spans="1:6" x14ac:dyDescent="0.2">
      <c r="A127" s="40" t="str">
        <f>C127&amp;B127</f>
        <v>200642</v>
      </c>
      <c r="B127" s="40">
        <v>42</v>
      </c>
      <c r="C127" s="40">
        <v>2006</v>
      </c>
      <c r="D127" s="40">
        <v>0.193524</v>
      </c>
      <c r="E127" s="40">
        <v>0.84114299999999997</v>
      </c>
      <c r="F127" s="40" t="s">
        <v>103</v>
      </c>
    </row>
    <row r="128" spans="1:6" x14ac:dyDescent="0.2">
      <c r="A128" s="40" t="str">
        <f>C128&amp;B128</f>
        <v>200643</v>
      </c>
      <c r="B128" s="40">
        <v>43</v>
      </c>
      <c r="C128" s="40">
        <v>2006</v>
      </c>
      <c r="D128" s="40">
        <v>0.232214</v>
      </c>
      <c r="E128" s="40">
        <v>0.90237500000000004</v>
      </c>
      <c r="F128" s="40" t="s">
        <v>103</v>
      </c>
    </row>
    <row r="129" spans="1:6" x14ac:dyDescent="0.2">
      <c r="A129" s="40" t="str">
        <f>C129&amp;B129</f>
        <v>200650</v>
      </c>
      <c r="B129" s="40">
        <v>50</v>
      </c>
      <c r="C129" s="40">
        <v>2006</v>
      </c>
      <c r="D129" s="40">
        <v>0.28434799999999999</v>
      </c>
      <c r="E129" s="40">
        <v>0.88479099999999999</v>
      </c>
      <c r="F129" s="40" t="s">
        <v>103</v>
      </c>
    </row>
    <row r="130" spans="1:6" x14ac:dyDescent="0.2">
      <c r="A130" s="40" t="str">
        <f>C130&amp;B130</f>
        <v>200651</v>
      </c>
      <c r="B130" s="40">
        <v>51</v>
      </c>
      <c r="C130" s="40">
        <v>2006</v>
      </c>
      <c r="D130" s="40">
        <v>0.21321599999999999</v>
      </c>
      <c r="E130" s="40">
        <v>0.85293399999999997</v>
      </c>
      <c r="F130" s="40" t="s">
        <v>103</v>
      </c>
    </row>
    <row r="131" spans="1:6" x14ac:dyDescent="0.2">
      <c r="A131" s="40" t="str">
        <f>C131&amp;B131</f>
        <v>200652</v>
      </c>
      <c r="B131" s="40">
        <v>52</v>
      </c>
      <c r="C131" s="40">
        <v>2006</v>
      </c>
      <c r="D131" s="40">
        <v>0.257463</v>
      </c>
      <c r="E131" s="40">
        <v>0.91839099999999996</v>
      </c>
      <c r="F131" s="40" t="s">
        <v>103</v>
      </c>
    </row>
    <row r="132" spans="1:6" x14ac:dyDescent="0.2">
      <c r="A132" s="40" t="str">
        <f>C132&amp;B132</f>
        <v>200511</v>
      </c>
      <c r="B132" s="40">
        <v>11</v>
      </c>
      <c r="C132" s="40">
        <v>2005</v>
      </c>
      <c r="D132" s="40">
        <v>0.20139299999999999</v>
      </c>
      <c r="E132" s="40">
        <v>0.88961299999999999</v>
      </c>
      <c r="F132" s="40" t="s">
        <v>103</v>
      </c>
    </row>
    <row r="133" spans="1:6" x14ac:dyDescent="0.2">
      <c r="A133" s="40" t="str">
        <f>C133&amp;B133</f>
        <v>200512</v>
      </c>
      <c r="B133" s="40">
        <v>12</v>
      </c>
      <c r="C133" s="40">
        <v>2005</v>
      </c>
      <c r="D133" s="40">
        <v>0.25365199999999999</v>
      </c>
      <c r="E133" s="40">
        <v>0.93078000000000005</v>
      </c>
      <c r="F133" s="40" t="s">
        <v>103</v>
      </c>
    </row>
    <row r="134" spans="1:6" x14ac:dyDescent="0.2">
      <c r="A134" s="40" t="str">
        <f>C134&amp;B134</f>
        <v>200513</v>
      </c>
      <c r="B134" s="40">
        <v>13</v>
      </c>
      <c r="C134" s="40">
        <v>2005</v>
      </c>
      <c r="D134" s="40">
        <v>0.297014</v>
      </c>
      <c r="E134" s="40">
        <v>0.94576199999999999</v>
      </c>
      <c r="F134" s="40" t="s">
        <v>103</v>
      </c>
    </row>
    <row r="135" spans="1:6" x14ac:dyDescent="0.2">
      <c r="A135" s="40" t="str">
        <f>C135&amp;B135</f>
        <v>200514</v>
      </c>
      <c r="B135" s="40">
        <v>14</v>
      </c>
      <c r="C135" s="40">
        <v>2005</v>
      </c>
      <c r="D135" s="40">
        <v>0.25519799999999998</v>
      </c>
      <c r="E135" s="40">
        <v>0.94065600000000005</v>
      </c>
      <c r="F135" s="40" t="s">
        <v>103</v>
      </c>
    </row>
    <row r="136" spans="1:6" x14ac:dyDescent="0.2">
      <c r="A136" s="40" t="str">
        <f>C136&amp;B136</f>
        <v>200515</v>
      </c>
      <c r="B136" s="40">
        <v>15</v>
      </c>
      <c r="C136" s="40">
        <v>2005</v>
      </c>
      <c r="D136" s="40">
        <v>0.35591</v>
      </c>
      <c r="E136" s="40">
        <v>0.93527499999999997</v>
      </c>
      <c r="F136" s="40" t="s">
        <v>103</v>
      </c>
    </row>
    <row r="137" spans="1:6" x14ac:dyDescent="0.2">
      <c r="A137" s="40" t="str">
        <f>C137&amp;B137</f>
        <v>200516</v>
      </c>
      <c r="B137" s="40">
        <v>16</v>
      </c>
      <c r="C137" s="40">
        <v>2005</v>
      </c>
      <c r="D137" s="40">
        <v>0.28126099999999998</v>
      </c>
      <c r="E137" s="40">
        <v>0.938832</v>
      </c>
      <c r="F137" s="40" t="s">
        <v>103</v>
      </c>
    </row>
    <row r="138" spans="1:6" x14ac:dyDescent="0.2">
      <c r="A138" s="40" t="str">
        <f>C138&amp;B138</f>
        <v>200517</v>
      </c>
      <c r="B138" s="40">
        <v>17</v>
      </c>
      <c r="C138" s="40">
        <v>2005</v>
      </c>
      <c r="D138" s="40">
        <v>0.257413</v>
      </c>
      <c r="E138" s="40">
        <v>0.90439099999999994</v>
      </c>
      <c r="F138" s="40" t="s">
        <v>103</v>
      </c>
    </row>
    <row r="139" spans="1:6" x14ac:dyDescent="0.2">
      <c r="A139" s="40" t="str">
        <f>C139&amp;B139</f>
        <v>200521</v>
      </c>
      <c r="B139" s="40">
        <v>21</v>
      </c>
      <c r="C139" s="40">
        <v>2005</v>
      </c>
      <c r="D139" s="40">
        <v>0.37285699999999999</v>
      </c>
      <c r="E139" s="40">
        <v>0.95903300000000002</v>
      </c>
      <c r="F139" s="40" t="s">
        <v>103</v>
      </c>
    </row>
    <row r="140" spans="1:6" x14ac:dyDescent="0.2">
      <c r="A140" s="40" t="str">
        <f>C140&amp;B140</f>
        <v>200522</v>
      </c>
      <c r="B140" s="40">
        <v>22</v>
      </c>
      <c r="C140" s="40">
        <v>2005</v>
      </c>
      <c r="D140" s="40">
        <v>0.33895999999999998</v>
      </c>
      <c r="E140" s="40">
        <v>0.95044300000000004</v>
      </c>
      <c r="F140" s="40" t="s">
        <v>103</v>
      </c>
    </row>
    <row r="141" spans="1:6" x14ac:dyDescent="0.2">
      <c r="A141" s="40" t="str">
        <f>C141&amp;B141</f>
        <v>200523</v>
      </c>
      <c r="B141" s="40">
        <v>23</v>
      </c>
      <c r="C141" s="40">
        <v>2005</v>
      </c>
      <c r="D141" s="40">
        <v>0.326069</v>
      </c>
      <c r="E141" s="40">
        <v>0.95572800000000002</v>
      </c>
      <c r="F141" s="40" t="s">
        <v>103</v>
      </c>
    </row>
    <row r="142" spans="1:6" x14ac:dyDescent="0.2">
      <c r="A142" s="40" t="str">
        <f>C142&amp;B142</f>
        <v>200524</v>
      </c>
      <c r="B142" s="40">
        <v>24</v>
      </c>
      <c r="C142" s="40">
        <v>2005</v>
      </c>
      <c r="D142" s="40">
        <v>0.28699200000000002</v>
      </c>
      <c r="E142" s="40">
        <v>0.93845400000000001</v>
      </c>
      <c r="F142" s="40" t="s">
        <v>103</v>
      </c>
    </row>
    <row r="143" spans="1:6" x14ac:dyDescent="0.2">
      <c r="A143" s="40" t="str">
        <f>C143&amp;B143</f>
        <v>200525</v>
      </c>
      <c r="B143" s="40">
        <v>25</v>
      </c>
      <c r="C143" s="40">
        <v>2005</v>
      </c>
      <c r="D143" s="40">
        <v>0.306369</v>
      </c>
      <c r="E143" s="40">
        <v>0.92826399999999998</v>
      </c>
      <c r="F143" s="40" t="s">
        <v>103</v>
      </c>
    </row>
    <row r="144" spans="1:6" x14ac:dyDescent="0.2">
      <c r="A144" s="40" t="str">
        <f>C144&amp;B144</f>
        <v>200526</v>
      </c>
      <c r="B144" s="40">
        <v>26</v>
      </c>
      <c r="C144" s="40">
        <v>2005</v>
      </c>
      <c r="D144" s="40">
        <v>0.30287700000000001</v>
      </c>
      <c r="E144" s="40">
        <v>0.94644200000000001</v>
      </c>
      <c r="F144" s="40" t="s">
        <v>103</v>
      </c>
    </row>
    <row r="145" spans="1:6" x14ac:dyDescent="0.2">
      <c r="A145" s="40" t="str">
        <f>C145&amp;B145</f>
        <v>200527</v>
      </c>
      <c r="B145" s="40">
        <v>27</v>
      </c>
      <c r="C145" s="40">
        <v>2005</v>
      </c>
      <c r="D145" s="40">
        <v>0.28484599999999999</v>
      </c>
      <c r="E145" s="40">
        <v>0.93815800000000005</v>
      </c>
      <c r="F145" s="40" t="s">
        <v>103</v>
      </c>
    </row>
    <row r="146" spans="1:6" x14ac:dyDescent="0.2">
      <c r="A146" s="40" t="str">
        <f>C146&amp;B146</f>
        <v>200528</v>
      </c>
      <c r="B146" s="40">
        <v>28</v>
      </c>
      <c r="C146" s="40">
        <v>2005</v>
      </c>
      <c r="D146" s="40">
        <v>0.283607</v>
      </c>
      <c r="E146" s="40">
        <v>0.963391</v>
      </c>
      <c r="F146" s="40" t="s">
        <v>103</v>
      </c>
    </row>
    <row r="147" spans="1:6" x14ac:dyDescent="0.2">
      <c r="A147" s="40" t="str">
        <f>C147&amp;B147</f>
        <v>200529</v>
      </c>
      <c r="B147" s="40">
        <v>29</v>
      </c>
      <c r="C147" s="40">
        <v>2005</v>
      </c>
      <c r="D147" s="40">
        <v>0.31456699999999999</v>
      </c>
      <c r="E147" s="40">
        <v>0.95241100000000001</v>
      </c>
      <c r="F147" s="40" t="s">
        <v>103</v>
      </c>
    </row>
    <row r="148" spans="1:6" x14ac:dyDescent="0.2">
      <c r="A148" s="40" t="str">
        <f>C148&amp;B148</f>
        <v>200531</v>
      </c>
      <c r="B148" s="40">
        <v>31</v>
      </c>
      <c r="C148" s="40">
        <v>2005</v>
      </c>
      <c r="D148" s="40">
        <v>0.25032700000000002</v>
      </c>
      <c r="E148" s="40">
        <v>0.90910100000000005</v>
      </c>
      <c r="F148" s="40" t="s">
        <v>103</v>
      </c>
    </row>
    <row r="149" spans="1:6" x14ac:dyDescent="0.2">
      <c r="A149" s="40" t="str">
        <f>C149&amp;B149</f>
        <v>200532</v>
      </c>
      <c r="B149" s="40">
        <v>32</v>
      </c>
      <c r="C149" s="40">
        <v>2005</v>
      </c>
      <c r="D149" s="40">
        <v>0.228022</v>
      </c>
      <c r="E149" s="40">
        <v>0.90878899999999996</v>
      </c>
      <c r="F149" s="40" t="s">
        <v>103</v>
      </c>
    </row>
    <row r="150" spans="1:6" x14ac:dyDescent="0.2">
      <c r="A150" s="40" t="str">
        <f>C150&amp;B150</f>
        <v>200533</v>
      </c>
      <c r="B150" s="40">
        <v>33</v>
      </c>
      <c r="C150" s="40">
        <v>2005</v>
      </c>
      <c r="D150" s="40">
        <v>0.26535300000000001</v>
      </c>
      <c r="E150" s="40">
        <v>0.93537099999999995</v>
      </c>
      <c r="F150" s="40" t="s">
        <v>103</v>
      </c>
    </row>
    <row r="151" spans="1:6" x14ac:dyDescent="0.2">
      <c r="A151" s="40" t="str">
        <f>C151&amp;B151</f>
        <v>200535</v>
      </c>
      <c r="B151" s="40">
        <v>35</v>
      </c>
      <c r="C151" s="40">
        <v>2005</v>
      </c>
      <c r="D151" s="40">
        <v>0.212835</v>
      </c>
      <c r="E151" s="40">
        <v>0.89648899999999998</v>
      </c>
      <c r="F151" s="40" t="s">
        <v>103</v>
      </c>
    </row>
    <row r="152" spans="1:6" x14ac:dyDescent="0.2">
      <c r="A152" s="40" t="str">
        <f>C152&amp;B152</f>
        <v>200541</v>
      </c>
      <c r="B152" s="40">
        <v>41</v>
      </c>
      <c r="C152" s="40">
        <v>2005</v>
      </c>
      <c r="D152" s="40">
        <v>0.22909099999999999</v>
      </c>
      <c r="E152" s="40">
        <v>0.88361900000000004</v>
      </c>
      <c r="F152" s="40" t="s">
        <v>103</v>
      </c>
    </row>
    <row r="153" spans="1:6" x14ac:dyDescent="0.2">
      <c r="A153" s="40" t="str">
        <f>C153&amp;B153</f>
        <v>200542</v>
      </c>
      <c r="B153" s="40">
        <v>42</v>
      </c>
      <c r="C153" s="40">
        <v>2005</v>
      </c>
      <c r="D153" s="40">
        <v>0.18460499999999999</v>
      </c>
      <c r="E153" s="40">
        <v>0.84606800000000004</v>
      </c>
      <c r="F153" s="40" t="s">
        <v>103</v>
      </c>
    </row>
    <row r="154" spans="1:6" x14ac:dyDescent="0.2">
      <c r="A154" s="40" t="str">
        <f>C154&amp;B154</f>
        <v>200543</v>
      </c>
      <c r="B154" s="40">
        <v>43</v>
      </c>
      <c r="C154" s="40">
        <v>2005</v>
      </c>
      <c r="D154" s="40">
        <v>0.23325000000000001</v>
      </c>
      <c r="E154" s="40">
        <v>0.90837400000000001</v>
      </c>
      <c r="F154" s="40" t="s">
        <v>103</v>
      </c>
    </row>
    <row r="155" spans="1:6" x14ac:dyDescent="0.2">
      <c r="A155" s="40" t="str">
        <f>C155&amp;B155</f>
        <v>200550</v>
      </c>
      <c r="B155" s="40">
        <v>50</v>
      </c>
      <c r="C155" s="40">
        <v>2005</v>
      </c>
      <c r="D155" s="40">
        <v>0.26135000000000003</v>
      </c>
      <c r="E155" s="40">
        <v>0.891872</v>
      </c>
      <c r="F155" s="40" t="s">
        <v>103</v>
      </c>
    </row>
    <row r="156" spans="1:6" x14ac:dyDescent="0.2">
      <c r="A156" s="40" t="str">
        <f>C156&amp;B156</f>
        <v>200551</v>
      </c>
      <c r="B156" s="40">
        <v>51</v>
      </c>
      <c r="C156" s="40">
        <v>2005</v>
      </c>
      <c r="D156" s="40">
        <v>0.211341</v>
      </c>
      <c r="E156" s="40">
        <v>0.85969399999999996</v>
      </c>
      <c r="F156" s="40" t="s">
        <v>103</v>
      </c>
    </row>
    <row r="157" spans="1:6" x14ac:dyDescent="0.2">
      <c r="A157" s="40" t="str">
        <f>C157&amp;B157</f>
        <v>200552</v>
      </c>
      <c r="B157" s="40">
        <v>52</v>
      </c>
      <c r="C157" s="40">
        <v>2005</v>
      </c>
      <c r="D157" s="40">
        <v>0.25368600000000002</v>
      </c>
      <c r="E157" s="40">
        <v>0.92400700000000002</v>
      </c>
      <c r="F157" s="40" t="s">
        <v>103</v>
      </c>
    </row>
    <row r="158" spans="1:6" x14ac:dyDescent="0.2">
      <c r="A158" s="40" t="str">
        <f>C158&amp;B158</f>
        <v>200411</v>
      </c>
      <c r="B158" s="40">
        <v>11</v>
      </c>
      <c r="C158" s="40">
        <v>2004</v>
      </c>
      <c r="D158" s="40">
        <v>0.24135100000000001</v>
      </c>
      <c r="E158" s="40">
        <v>0.91873700000000003</v>
      </c>
      <c r="F158" s="40" t="s">
        <v>103</v>
      </c>
    </row>
    <row r="159" spans="1:6" x14ac:dyDescent="0.2">
      <c r="A159" s="40" t="str">
        <f>C159&amp;B159</f>
        <v>200412</v>
      </c>
      <c r="B159" s="40">
        <v>12</v>
      </c>
      <c r="C159" s="40">
        <v>2004</v>
      </c>
      <c r="D159" s="40">
        <v>0.29568699999999998</v>
      </c>
      <c r="E159" s="40">
        <v>0.93012399999999995</v>
      </c>
      <c r="F159" s="40" t="s">
        <v>103</v>
      </c>
    </row>
    <row r="160" spans="1:6" x14ac:dyDescent="0.2">
      <c r="A160" s="40" t="str">
        <f>C160&amp;B160</f>
        <v>200413</v>
      </c>
      <c r="B160" s="40">
        <v>13</v>
      </c>
      <c r="C160" s="40">
        <v>2004</v>
      </c>
      <c r="D160" s="40">
        <v>0.29575400000000002</v>
      </c>
      <c r="E160" s="40">
        <v>0.94701199999999996</v>
      </c>
      <c r="F160" s="40" t="s">
        <v>103</v>
      </c>
    </row>
    <row r="161" spans="1:6" x14ac:dyDescent="0.2">
      <c r="A161" s="40" t="str">
        <f>C161&amp;B161</f>
        <v>200414</v>
      </c>
      <c r="B161" s="40">
        <v>14</v>
      </c>
      <c r="C161" s="40">
        <v>2004</v>
      </c>
      <c r="D161" s="40">
        <v>0.20525099999999999</v>
      </c>
      <c r="E161" s="40">
        <v>0.92749099999999995</v>
      </c>
      <c r="F161" s="40" t="s">
        <v>103</v>
      </c>
    </row>
    <row r="162" spans="1:6" x14ac:dyDescent="0.2">
      <c r="A162" s="40" t="str">
        <f>C162&amp;B162</f>
        <v>200415</v>
      </c>
      <c r="B162" s="40">
        <v>15</v>
      </c>
      <c r="C162" s="40">
        <v>2004</v>
      </c>
      <c r="D162" s="40">
        <v>0.33546700000000002</v>
      </c>
      <c r="E162" s="40">
        <v>0.928732</v>
      </c>
      <c r="F162" s="40" t="s">
        <v>103</v>
      </c>
    </row>
    <row r="163" spans="1:6" x14ac:dyDescent="0.2">
      <c r="A163" s="40" t="str">
        <f>C163&amp;B163</f>
        <v>200416</v>
      </c>
      <c r="B163" s="40">
        <v>16</v>
      </c>
      <c r="C163" s="40">
        <v>2004</v>
      </c>
      <c r="D163" s="40">
        <v>0.34665299999999999</v>
      </c>
      <c r="E163" s="40">
        <v>0.98153299999999999</v>
      </c>
      <c r="F163" s="40" t="s">
        <v>103</v>
      </c>
    </row>
    <row r="164" spans="1:6" x14ac:dyDescent="0.2">
      <c r="A164" s="40" t="str">
        <f>C164&amp;B164</f>
        <v>200417</v>
      </c>
      <c r="B164" s="40">
        <v>17</v>
      </c>
      <c r="C164" s="40">
        <v>2004</v>
      </c>
      <c r="D164" s="40">
        <v>0.26820100000000002</v>
      </c>
      <c r="E164" s="40">
        <v>0.908169</v>
      </c>
      <c r="F164" s="40" t="s">
        <v>103</v>
      </c>
    </row>
    <row r="165" spans="1:6" x14ac:dyDescent="0.2">
      <c r="A165" s="40" t="str">
        <f>C165&amp;B165</f>
        <v>200421</v>
      </c>
      <c r="B165" s="40">
        <v>21</v>
      </c>
      <c r="C165" s="40">
        <v>2004</v>
      </c>
      <c r="D165" s="40">
        <v>0.34474199999999999</v>
      </c>
      <c r="E165" s="40">
        <v>0.95431999999999995</v>
      </c>
      <c r="F165" s="40" t="s">
        <v>103</v>
      </c>
    </row>
    <row r="166" spans="1:6" x14ac:dyDescent="0.2">
      <c r="A166" s="40" t="str">
        <f>C166&amp;B166</f>
        <v>200422</v>
      </c>
      <c r="B166" s="40">
        <v>22</v>
      </c>
      <c r="C166" s="40">
        <v>2004</v>
      </c>
      <c r="D166" s="40">
        <v>0.37179800000000002</v>
      </c>
      <c r="E166" s="40">
        <v>0.96579999999999999</v>
      </c>
      <c r="F166" s="40" t="s">
        <v>103</v>
      </c>
    </row>
    <row r="167" spans="1:6" x14ac:dyDescent="0.2">
      <c r="A167" s="40" t="str">
        <f>C167&amp;B167</f>
        <v>200423</v>
      </c>
      <c r="B167" s="40">
        <v>23</v>
      </c>
      <c r="C167" s="40">
        <v>2004</v>
      </c>
      <c r="D167" s="40">
        <v>0.32089400000000001</v>
      </c>
      <c r="E167" s="40">
        <v>0.95155299999999998</v>
      </c>
      <c r="F167" s="40" t="s">
        <v>103</v>
      </c>
    </row>
    <row r="168" spans="1:6" x14ac:dyDescent="0.2">
      <c r="A168" s="40" t="str">
        <f>C168&amp;B168</f>
        <v>200424</v>
      </c>
      <c r="B168" s="40">
        <v>24</v>
      </c>
      <c r="C168" s="40">
        <v>2004</v>
      </c>
      <c r="D168" s="40">
        <v>0.29435499999999998</v>
      </c>
      <c r="E168" s="40">
        <v>0.94228400000000001</v>
      </c>
      <c r="F168" s="40" t="s">
        <v>103</v>
      </c>
    </row>
    <row r="169" spans="1:6" x14ac:dyDescent="0.2">
      <c r="A169" s="40" t="str">
        <f>C169&amp;B169</f>
        <v>200425</v>
      </c>
      <c r="B169" s="40">
        <v>25</v>
      </c>
      <c r="C169" s="40">
        <v>2004</v>
      </c>
      <c r="D169" s="40">
        <v>0.30227300000000001</v>
      </c>
      <c r="E169" s="40">
        <v>0.93142599999999998</v>
      </c>
      <c r="F169" s="40" t="s">
        <v>103</v>
      </c>
    </row>
    <row r="170" spans="1:6" x14ac:dyDescent="0.2">
      <c r="A170" s="40" t="str">
        <f>C170&amp;B170</f>
        <v>200426</v>
      </c>
      <c r="B170" s="40">
        <v>26</v>
      </c>
      <c r="C170" s="40">
        <v>2004</v>
      </c>
      <c r="D170" s="40">
        <v>0.30988199999999999</v>
      </c>
      <c r="E170" s="40">
        <v>0.94363699999999995</v>
      </c>
      <c r="F170" s="40" t="s">
        <v>103</v>
      </c>
    </row>
    <row r="171" spans="1:6" x14ac:dyDescent="0.2">
      <c r="A171" s="40" t="str">
        <f>C171&amp;B171</f>
        <v>200427</v>
      </c>
      <c r="B171" s="40">
        <v>27</v>
      </c>
      <c r="C171" s="40">
        <v>2004</v>
      </c>
      <c r="D171" s="40">
        <v>0.295763</v>
      </c>
      <c r="E171" s="40">
        <v>0.96354200000000001</v>
      </c>
      <c r="F171" s="40" t="s">
        <v>103</v>
      </c>
    </row>
    <row r="172" spans="1:6" x14ac:dyDescent="0.2">
      <c r="A172" s="40" t="str">
        <f>C172&amp;B172</f>
        <v>200428</v>
      </c>
      <c r="B172" s="40">
        <v>28</v>
      </c>
      <c r="C172" s="40">
        <v>2004</v>
      </c>
      <c r="D172" s="40">
        <v>0.319747</v>
      </c>
      <c r="E172" s="40">
        <v>0.95461200000000002</v>
      </c>
      <c r="F172" s="40" t="s">
        <v>103</v>
      </c>
    </row>
    <row r="173" spans="1:6" x14ac:dyDescent="0.2">
      <c r="A173" s="40" t="str">
        <f>C173&amp;B173</f>
        <v>200429</v>
      </c>
      <c r="B173" s="40">
        <v>29</v>
      </c>
      <c r="C173" s="40">
        <v>2004</v>
      </c>
      <c r="D173" s="40">
        <v>0.30472100000000002</v>
      </c>
      <c r="E173" s="40">
        <v>0.94085099999999999</v>
      </c>
      <c r="F173" s="40" t="s">
        <v>103</v>
      </c>
    </row>
    <row r="174" spans="1:6" x14ac:dyDescent="0.2">
      <c r="A174" s="40" t="str">
        <f>C174&amp;B174</f>
        <v>200431</v>
      </c>
      <c r="B174" s="40">
        <v>31</v>
      </c>
      <c r="C174" s="40">
        <v>2004</v>
      </c>
      <c r="D174" s="40">
        <v>0.25020900000000001</v>
      </c>
      <c r="E174" s="40">
        <v>0.907223</v>
      </c>
      <c r="F174" s="40" t="s">
        <v>103</v>
      </c>
    </row>
    <row r="175" spans="1:6" x14ac:dyDescent="0.2">
      <c r="A175" s="40" t="str">
        <f>C175&amp;B175</f>
        <v>200432</v>
      </c>
      <c r="B175" s="40">
        <v>32</v>
      </c>
      <c r="C175" s="40">
        <v>2004</v>
      </c>
      <c r="D175" s="40">
        <v>0.207228</v>
      </c>
      <c r="E175" s="40">
        <v>0.88064799999999999</v>
      </c>
      <c r="F175" s="40" t="s">
        <v>103</v>
      </c>
    </row>
    <row r="176" spans="1:6" x14ac:dyDescent="0.2">
      <c r="A176" s="40" t="str">
        <f>C176&amp;B176</f>
        <v>200433</v>
      </c>
      <c r="B176" s="40">
        <v>33</v>
      </c>
      <c r="C176" s="40">
        <v>2004</v>
      </c>
      <c r="D176" s="40">
        <v>0.26040600000000003</v>
      </c>
      <c r="E176" s="40">
        <v>0.93031900000000001</v>
      </c>
      <c r="F176" s="40" t="s">
        <v>103</v>
      </c>
    </row>
    <row r="177" spans="1:6" x14ac:dyDescent="0.2">
      <c r="A177" s="40" t="str">
        <f>C177&amp;B177</f>
        <v>200435</v>
      </c>
      <c r="B177" s="40">
        <v>35</v>
      </c>
      <c r="C177" s="40">
        <v>2004</v>
      </c>
      <c r="D177" s="40">
        <v>0.208592</v>
      </c>
      <c r="E177" s="40">
        <v>0.90195199999999998</v>
      </c>
      <c r="F177" s="40" t="s">
        <v>103</v>
      </c>
    </row>
    <row r="178" spans="1:6" x14ac:dyDescent="0.2">
      <c r="A178" s="40" t="str">
        <f>C178&amp;B178</f>
        <v>200441</v>
      </c>
      <c r="B178" s="40">
        <v>41</v>
      </c>
      <c r="C178" s="40">
        <v>2004</v>
      </c>
      <c r="D178" s="40">
        <v>0.22985700000000001</v>
      </c>
      <c r="E178" s="40">
        <v>0.90115599999999996</v>
      </c>
      <c r="F178" s="40" t="s">
        <v>103</v>
      </c>
    </row>
    <row r="179" spans="1:6" x14ac:dyDescent="0.2">
      <c r="A179" s="40" t="str">
        <f>C179&amp;B179</f>
        <v>200442</v>
      </c>
      <c r="B179" s="40">
        <v>42</v>
      </c>
      <c r="C179" s="40">
        <v>2004</v>
      </c>
      <c r="D179" s="40">
        <v>0.20613300000000001</v>
      </c>
      <c r="E179" s="40">
        <v>0.86218499999999998</v>
      </c>
      <c r="F179" s="40" t="s">
        <v>103</v>
      </c>
    </row>
    <row r="180" spans="1:6" x14ac:dyDescent="0.2">
      <c r="A180" s="40" t="str">
        <f>C180&amp;B180</f>
        <v>200443</v>
      </c>
      <c r="B180" s="40">
        <v>43</v>
      </c>
      <c r="C180" s="40">
        <v>2004</v>
      </c>
      <c r="D180" s="40">
        <v>0.23013700000000001</v>
      </c>
      <c r="E180" s="40">
        <v>0.89573899999999995</v>
      </c>
      <c r="F180" s="40" t="s">
        <v>103</v>
      </c>
    </row>
    <row r="181" spans="1:6" x14ac:dyDescent="0.2">
      <c r="A181" s="40" t="str">
        <f>C181&amp;B181</f>
        <v>200450</v>
      </c>
      <c r="B181" s="40">
        <v>50</v>
      </c>
      <c r="C181" s="40">
        <v>2004</v>
      </c>
      <c r="D181" s="40">
        <v>0.26189699999999999</v>
      </c>
      <c r="E181" s="40">
        <v>0.89605299999999999</v>
      </c>
      <c r="F181" s="40" t="s">
        <v>103</v>
      </c>
    </row>
    <row r="182" spans="1:6" x14ac:dyDescent="0.2">
      <c r="A182" s="40" t="str">
        <f>C182&amp;B182</f>
        <v>200451</v>
      </c>
      <c r="B182" s="40">
        <v>51</v>
      </c>
      <c r="C182" s="40">
        <v>2004</v>
      </c>
      <c r="D182" s="40">
        <v>0.21990399999999999</v>
      </c>
      <c r="E182" s="40">
        <v>0.91735299999999997</v>
      </c>
      <c r="F182" s="40" t="s">
        <v>103</v>
      </c>
    </row>
    <row r="183" spans="1:6" x14ac:dyDescent="0.2">
      <c r="A183" s="40" t="str">
        <f>C183&amp;B183</f>
        <v>200452</v>
      </c>
      <c r="B183" s="40">
        <v>52</v>
      </c>
      <c r="C183" s="40">
        <v>2004</v>
      </c>
      <c r="D183" s="40">
        <v>0.27266200000000002</v>
      </c>
      <c r="E183" s="40">
        <v>0.91916399999999998</v>
      </c>
      <c r="F183" s="40" t="s">
        <v>103</v>
      </c>
    </row>
    <row r="184" spans="1:6" x14ac:dyDescent="0.2">
      <c r="A184" s="40" t="str">
        <f>C184&amp;B184</f>
        <v>200311</v>
      </c>
      <c r="B184" s="40">
        <v>11</v>
      </c>
      <c r="C184" s="40">
        <v>2003</v>
      </c>
      <c r="D184" s="40">
        <v>0.239818</v>
      </c>
      <c r="E184" s="40">
        <v>0.93347500000000005</v>
      </c>
      <c r="F184" s="40" t="s">
        <v>103</v>
      </c>
    </row>
    <row r="185" spans="1:6" x14ac:dyDescent="0.2">
      <c r="A185" s="40" t="str">
        <f>C185&amp;B185</f>
        <v>200312</v>
      </c>
      <c r="B185" s="40">
        <v>12</v>
      </c>
      <c r="C185" s="40">
        <v>2003</v>
      </c>
      <c r="D185" s="40">
        <v>0.29433199999999998</v>
      </c>
      <c r="E185" s="40">
        <v>0.96829200000000004</v>
      </c>
      <c r="F185" s="40" t="s">
        <v>103</v>
      </c>
    </row>
    <row r="186" spans="1:6" x14ac:dyDescent="0.2">
      <c r="A186" s="40" t="str">
        <f>C186&amp;B186</f>
        <v>200313</v>
      </c>
      <c r="B186" s="40">
        <v>13</v>
      </c>
      <c r="C186" s="40">
        <v>2003</v>
      </c>
      <c r="D186" s="40">
        <v>0.293823</v>
      </c>
      <c r="E186" s="40">
        <v>0.95339499999999999</v>
      </c>
      <c r="F186" s="40" t="s">
        <v>103</v>
      </c>
    </row>
    <row r="187" spans="1:6" x14ac:dyDescent="0.2">
      <c r="A187" s="40" t="str">
        <f>C187&amp;B187</f>
        <v>200314</v>
      </c>
      <c r="B187" s="40">
        <v>14</v>
      </c>
      <c r="C187" s="40">
        <v>2003</v>
      </c>
      <c r="D187" s="40">
        <v>0.23214000000000001</v>
      </c>
      <c r="E187" s="40">
        <v>0.93953600000000004</v>
      </c>
      <c r="F187" s="40" t="s">
        <v>103</v>
      </c>
    </row>
    <row r="188" spans="1:6" x14ac:dyDescent="0.2">
      <c r="A188" s="40" t="str">
        <f>C188&amp;B188</f>
        <v>200315</v>
      </c>
      <c r="B188" s="40">
        <v>15</v>
      </c>
      <c r="C188" s="40">
        <v>2003</v>
      </c>
      <c r="D188" s="40">
        <v>0.345356</v>
      </c>
      <c r="E188" s="40">
        <v>0.95327200000000001</v>
      </c>
      <c r="F188" s="40" t="s">
        <v>103</v>
      </c>
    </row>
    <row r="189" spans="1:6" x14ac:dyDescent="0.2">
      <c r="A189" s="40" t="str">
        <f>C189&amp;B189</f>
        <v>200316</v>
      </c>
      <c r="B189" s="40">
        <v>16</v>
      </c>
      <c r="C189" s="40">
        <v>2003</v>
      </c>
      <c r="D189" s="40">
        <v>0.36298900000000001</v>
      </c>
      <c r="E189" s="40">
        <v>0.97264700000000004</v>
      </c>
      <c r="F189" s="40" t="s">
        <v>103</v>
      </c>
    </row>
    <row r="190" spans="1:6" x14ac:dyDescent="0.2">
      <c r="A190" s="40" t="str">
        <f>C190&amp;B190</f>
        <v>200317</v>
      </c>
      <c r="B190" s="40">
        <v>17</v>
      </c>
      <c r="C190" s="40">
        <v>2003</v>
      </c>
      <c r="D190" s="40">
        <v>0.231096</v>
      </c>
      <c r="E190" s="40">
        <v>0.88145799999999996</v>
      </c>
      <c r="F190" s="40" t="s">
        <v>103</v>
      </c>
    </row>
    <row r="191" spans="1:6" x14ac:dyDescent="0.2">
      <c r="A191" s="40" t="str">
        <f>C191&amp;B191</f>
        <v>200321</v>
      </c>
      <c r="B191" s="40">
        <v>21</v>
      </c>
      <c r="C191" s="40">
        <v>2003</v>
      </c>
      <c r="D191" s="40">
        <v>0.34574500000000002</v>
      </c>
      <c r="E191" s="40">
        <v>0.96243800000000002</v>
      </c>
      <c r="F191" s="40" t="s">
        <v>103</v>
      </c>
    </row>
    <row r="192" spans="1:6" x14ac:dyDescent="0.2">
      <c r="A192" s="40" t="str">
        <f>C192&amp;B192</f>
        <v>200322</v>
      </c>
      <c r="B192" s="40">
        <v>22</v>
      </c>
      <c r="C192" s="40">
        <v>2003</v>
      </c>
      <c r="D192" s="40">
        <v>0.342922</v>
      </c>
      <c r="E192" s="40">
        <v>0.95293799999999995</v>
      </c>
      <c r="F192" s="40" t="s">
        <v>103</v>
      </c>
    </row>
    <row r="193" spans="1:6" x14ac:dyDescent="0.2">
      <c r="A193" s="40" t="str">
        <f>C193&amp;B193</f>
        <v>200323</v>
      </c>
      <c r="B193" s="40">
        <v>23</v>
      </c>
      <c r="C193" s="40">
        <v>2003</v>
      </c>
      <c r="D193" s="40">
        <v>0.33106799999999997</v>
      </c>
      <c r="E193" s="40">
        <v>0.956843</v>
      </c>
      <c r="F193" s="40" t="s">
        <v>103</v>
      </c>
    </row>
    <row r="194" spans="1:6" x14ac:dyDescent="0.2">
      <c r="A194" s="40" t="str">
        <f>C194&amp;B194</f>
        <v>200324</v>
      </c>
      <c r="B194" s="40">
        <v>24</v>
      </c>
      <c r="C194" s="40">
        <v>2003</v>
      </c>
      <c r="D194" s="40">
        <v>0.30976999999999999</v>
      </c>
      <c r="E194" s="40">
        <v>0.94338200000000005</v>
      </c>
      <c r="F194" s="40" t="s">
        <v>103</v>
      </c>
    </row>
    <row r="195" spans="1:6" x14ac:dyDescent="0.2">
      <c r="A195" s="40" t="str">
        <f>C195&amp;B195</f>
        <v>200325</v>
      </c>
      <c r="B195" s="40">
        <v>25</v>
      </c>
      <c r="C195" s="40">
        <v>2003</v>
      </c>
      <c r="D195" s="40">
        <v>0.31267</v>
      </c>
      <c r="E195" s="40">
        <v>0.94227700000000003</v>
      </c>
      <c r="F195" s="40" t="s">
        <v>103</v>
      </c>
    </row>
    <row r="196" spans="1:6" x14ac:dyDescent="0.2">
      <c r="A196" s="40" t="str">
        <f>C196&amp;B196</f>
        <v>200326</v>
      </c>
      <c r="B196" s="40">
        <v>26</v>
      </c>
      <c r="C196" s="40">
        <v>2003</v>
      </c>
      <c r="D196" s="40">
        <v>0.32687500000000003</v>
      </c>
      <c r="E196" s="40">
        <v>0.94699800000000001</v>
      </c>
      <c r="F196" s="40" t="s">
        <v>103</v>
      </c>
    </row>
    <row r="197" spans="1:6" x14ac:dyDescent="0.2">
      <c r="A197" s="40" t="str">
        <f>C197&amp;B197</f>
        <v>200327</v>
      </c>
      <c r="B197" s="40">
        <v>27</v>
      </c>
      <c r="C197" s="40">
        <v>2003</v>
      </c>
      <c r="D197" s="40">
        <v>0.30516100000000002</v>
      </c>
      <c r="E197" s="40">
        <v>0.94278799999999996</v>
      </c>
      <c r="F197" s="40" t="s">
        <v>103</v>
      </c>
    </row>
    <row r="198" spans="1:6" x14ac:dyDescent="0.2">
      <c r="A198" s="40" t="str">
        <f>C198&amp;B198</f>
        <v>200328</v>
      </c>
      <c r="B198" s="40">
        <v>28</v>
      </c>
      <c r="C198" s="40">
        <v>2003</v>
      </c>
      <c r="D198" s="40">
        <v>0.33080599999999999</v>
      </c>
      <c r="E198" s="40">
        <v>0.96289199999999997</v>
      </c>
      <c r="F198" s="40" t="s">
        <v>103</v>
      </c>
    </row>
    <row r="199" spans="1:6" x14ac:dyDescent="0.2">
      <c r="A199" s="40" t="str">
        <f>C199&amp;B199</f>
        <v>200329</v>
      </c>
      <c r="B199" s="40">
        <v>29</v>
      </c>
      <c r="C199" s="40">
        <v>2003</v>
      </c>
      <c r="D199" s="40">
        <v>0.32439400000000002</v>
      </c>
      <c r="E199" s="40">
        <v>0.95140800000000003</v>
      </c>
      <c r="F199" s="40" t="s">
        <v>103</v>
      </c>
    </row>
    <row r="200" spans="1:6" x14ac:dyDescent="0.2">
      <c r="A200" s="40" t="str">
        <f>C200&amp;B200</f>
        <v>200331</v>
      </c>
      <c r="B200" s="40">
        <v>31</v>
      </c>
      <c r="C200" s="40">
        <v>2003</v>
      </c>
      <c r="D200" s="40">
        <v>0.256774</v>
      </c>
      <c r="E200" s="40">
        <v>0.91008900000000004</v>
      </c>
      <c r="F200" s="40" t="s">
        <v>103</v>
      </c>
    </row>
    <row r="201" spans="1:6" x14ac:dyDescent="0.2">
      <c r="A201" s="40" t="str">
        <f>C201&amp;B201</f>
        <v>200332</v>
      </c>
      <c r="B201" s="40">
        <v>32</v>
      </c>
      <c r="C201" s="40">
        <v>2003</v>
      </c>
      <c r="D201" s="40">
        <v>0.23946300000000001</v>
      </c>
      <c r="E201" s="40">
        <v>0.87477899999999997</v>
      </c>
      <c r="F201" s="40" t="s">
        <v>103</v>
      </c>
    </row>
    <row r="202" spans="1:6" x14ac:dyDescent="0.2">
      <c r="A202" s="40" t="str">
        <f>C202&amp;B202</f>
        <v>200333</v>
      </c>
      <c r="B202" s="40">
        <v>33</v>
      </c>
      <c r="C202" s="40">
        <v>2003</v>
      </c>
      <c r="D202" s="40">
        <v>0.25788800000000001</v>
      </c>
      <c r="E202" s="40">
        <v>0.92764400000000002</v>
      </c>
      <c r="F202" s="40" t="s">
        <v>103</v>
      </c>
    </row>
    <row r="203" spans="1:6" x14ac:dyDescent="0.2">
      <c r="A203" s="40" t="str">
        <f>C203&amp;B203</f>
        <v>200335</v>
      </c>
      <c r="B203" s="40">
        <v>35</v>
      </c>
      <c r="C203" s="40">
        <v>2003</v>
      </c>
      <c r="D203" s="40">
        <v>0.22362299999999999</v>
      </c>
      <c r="E203" s="40">
        <v>0.89723900000000001</v>
      </c>
      <c r="F203" s="40" t="s">
        <v>103</v>
      </c>
    </row>
    <row r="204" spans="1:6" x14ac:dyDescent="0.2">
      <c r="A204" s="40" t="str">
        <f>C204&amp;B204</f>
        <v>200341</v>
      </c>
      <c r="B204" s="40">
        <v>41</v>
      </c>
      <c r="C204" s="40">
        <v>2003</v>
      </c>
      <c r="D204" s="40">
        <v>0.24171599999999999</v>
      </c>
      <c r="E204" s="40">
        <v>0.90175000000000005</v>
      </c>
      <c r="F204" s="40" t="s">
        <v>103</v>
      </c>
    </row>
    <row r="205" spans="1:6" x14ac:dyDescent="0.2">
      <c r="A205" s="40" t="str">
        <f>C205&amp;B205</f>
        <v>200342</v>
      </c>
      <c r="B205" s="40">
        <v>42</v>
      </c>
      <c r="C205" s="40">
        <v>2003</v>
      </c>
      <c r="D205" s="40">
        <v>0.209979</v>
      </c>
      <c r="E205" s="40">
        <v>0.86615399999999998</v>
      </c>
      <c r="F205" s="40" t="s">
        <v>103</v>
      </c>
    </row>
    <row r="206" spans="1:6" x14ac:dyDescent="0.2">
      <c r="A206" s="40" t="str">
        <f>C206&amp;B206</f>
        <v>200343</v>
      </c>
      <c r="B206" s="40">
        <v>43</v>
      </c>
      <c r="C206" s="40">
        <v>2003</v>
      </c>
      <c r="D206" s="40">
        <v>0.24557599999999999</v>
      </c>
      <c r="E206" s="40">
        <v>0.90210900000000005</v>
      </c>
      <c r="F206" s="40" t="s">
        <v>103</v>
      </c>
    </row>
    <row r="207" spans="1:6" x14ac:dyDescent="0.2">
      <c r="A207" s="40" t="str">
        <f>C207&amp;B207</f>
        <v>200350</v>
      </c>
      <c r="B207" s="40">
        <v>50</v>
      </c>
      <c r="C207" s="40">
        <v>2003</v>
      </c>
      <c r="D207" s="40">
        <v>0.26435399999999998</v>
      </c>
      <c r="E207" s="40">
        <v>0.89727900000000005</v>
      </c>
      <c r="F207" s="40" t="s">
        <v>103</v>
      </c>
    </row>
    <row r="208" spans="1:6" x14ac:dyDescent="0.2">
      <c r="A208" s="40" t="str">
        <f>C208&amp;B208</f>
        <v>200351</v>
      </c>
      <c r="B208" s="40">
        <v>51</v>
      </c>
      <c r="C208" s="40">
        <v>2003</v>
      </c>
      <c r="D208" s="40">
        <v>0.22287599999999999</v>
      </c>
      <c r="E208" s="40">
        <v>0.88517699999999999</v>
      </c>
      <c r="F208" s="40" t="s">
        <v>103</v>
      </c>
    </row>
    <row r="209" spans="1:6" x14ac:dyDescent="0.2">
      <c r="A209" s="40" t="str">
        <f>C209&amp;B209</f>
        <v>200352</v>
      </c>
      <c r="B209" s="40">
        <v>52</v>
      </c>
      <c r="C209" s="40">
        <v>2003</v>
      </c>
      <c r="D209" s="40">
        <v>0.25796200000000002</v>
      </c>
      <c r="E209" s="40">
        <v>0.90620100000000003</v>
      </c>
      <c r="F209" s="40" t="s">
        <v>103</v>
      </c>
    </row>
    <row r="210" spans="1:6" x14ac:dyDescent="0.2">
      <c r="A210" s="40" t="str">
        <f>C210&amp;B210</f>
        <v>200211</v>
      </c>
      <c r="B210" s="40">
        <v>11</v>
      </c>
      <c r="C210" s="40">
        <v>2002</v>
      </c>
      <c r="D210" s="40">
        <v>0.25323400000000001</v>
      </c>
      <c r="E210" s="40">
        <v>0.92926200000000003</v>
      </c>
      <c r="F210" s="40" t="s">
        <v>103</v>
      </c>
    </row>
    <row r="211" spans="1:6" x14ac:dyDescent="0.2">
      <c r="A211" s="40" t="str">
        <f>C211&amp;B211</f>
        <v>200212</v>
      </c>
      <c r="B211" s="40">
        <v>12</v>
      </c>
      <c r="C211" s="40">
        <v>2002</v>
      </c>
      <c r="D211" s="40">
        <v>0.27788000000000002</v>
      </c>
      <c r="E211" s="40">
        <v>0.95687699999999998</v>
      </c>
      <c r="F211" s="40" t="s">
        <v>103</v>
      </c>
    </row>
    <row r="212" spans="1:6" x14ac:dyDescent="0.2">
      <c r="A212" s="40" t="str">
        <f>C212&amp;B212</f>
        <v>200213</v>
      </c>
      <c r="B212" s="40">
        <v>13</v>
      </c>
      <c r="C212" s="40">
        <v>2002</v>
      </c>
      <c r="D212" s="40">
        <v>0.32012099999999999</v>
      </c>
      <c r="E212" s="40">
        <v>0.96564399999999995</v>
      </c>
      <c r="F212" s="40" t="s">
        <v>103</v>
      </c>
    </row>
    <row r="213" spans="1:6" x14ac:dyDescent="0.2">
      <c r="A213" s="40" t="str">
        <f>C213&amp;B213</f>
        <v>200214</v>
      </c>
      <c r="B213" s="40">
        <v>14</v>
      </c>
      <c r="C213" s="40">
        <v>2002</v>
      </c>
      <c r="D213" s="40">
        <v>0.28186299999999997</v>
      </c>
      <c r="E213" s="40">
        <v>0.98521999999999998</v>
      </c>
      <c r="F213" s="40" t="s">
        <v>103</v>
      </c>
    </row>
    <row r="214" spans="1:6" x14ac:dyDescent="0.2">
      <c r="A214" s="40" t="str">
        <f>C214&amp;B214</f>
        <v>200215</v>
      </c>
      <c r="B214" s="40">
        <v>15</v>
      </c>
      <c r="C214" s="40">
        <v>2002</v>
      </c>
      <c r="D214" s="40">
        <v>0.32878299999999999</v>
      </c>
      <c r="E214" s="40">
        <v>0.93610000000000004</v>
      </c>
      <c r="F214" s="40" t="s">
        <v>103</v>
      </c>
    </row>
    <row r="215" spans="1:6" x14ac:dyDescent="0.2">
      <c r="A215" s="40" t="str">
        <f>C215&amp;B215</f>
        <v>200216</v>
      </c>
      <c r="B215" s="40">
        <v>16</v>
      </c>
      <c r="C215" s="40">
        <v>2002</v>
      </c>
      <c r="D215" s="40">
        <v>0.33429999999999999</v>
      </c>
      <c r="E215" s="40">
        <v>0.96309</v>
      </c>
      <c r="F215" s="40" t="s">
        <v>103</v>
      </c>
    </row>
    <row r="216" spans="1:6" x14ac:dyDescent="0.2">
      <c r="A216" s="40" t="str">
        <f>C216&amp;B216</f>
        <v>200217</v>
      </c>
      <c r="B216" s="40">
        <v>17</v>
      </c>
      <c r="C216" s="40">
        <v>2002</v>
      </c>
      <c r="D216" s="40">
        <v>0.28083399999999997</v>
      </c>
      <c r="E216" s="40">
        <v>0.92195400000000005</v>
      </c>
      <c r="F216" s="40" t="s">
        <v>103</v>
      </c>
    </row>
    <row r="217" spans="1:6" x14ac:dyDescent="0.2">
      <c r="A217" s="40" t="str">
        <f>C217&amp;B217</f>
        <v>200221</v>
      </c>
      <c r="B217" s="40">
        <v>21</v>
      </c>
      <c r="C217" s="40">
        <v>2002</v>
      </c>
      <c r="D217" s="40">
        <v>0.34559899999999999</v>
      </c>
      <c r="E217" s="40">
        <v>0.93715099999999996</v>
      </c>
      <c r="F217" s="40" t="s">
        <v>103</v>
      </c>
    </row>
    <row r="218" spans="1:6" x14ac:dyDescent="0.2">
      <c r="A218" s="40" t="str">
        <f>C218&amp;B218</f>
        <v>200222</v>
      </c>
      <c r="B218" s="40">
        <v>22</v>
      </c>
      <c r="C218" s="40">
        <v>2002</v>
      </c>
      <c r="D218" s="40">
        <v>0.35343599999999997</v>
      </c>
      <c r="E218" s="40">
        <v>0.92854700000000001</v>
      </c>
      <c r="F218" s="40" t="s">
        <v>103</v>
      </c>
    </row>
    <row r="219" spans="1:6" x14ac:dyDescent="0.2">
      <c r="A219" s="40" t="str">
        <f>C219&amp;B219</f>
        <v>200223</v>
      </c>
      <c r="B219" s="40">
        <v>23</v>
      </c>
      <c r="C219" s="40">
        <v>2002</v>
      </c>
      <c r="D219" s="40">
        <v>0.33013599999999999</v>
      </c>
      <c r="E219" s="40">
        <v>0.96467199999999997</v>
      </c>
      <c r="F219" s="40" t="s">
        <v>103</v>
      </c>
    </row>
    <row r="220" spans="1:6" x14ac:dyDescent="0.2">
      <c r="A220" s="40" t="str">
        <f>C220&amp;B220</f>
        <v>200224</v>
      </c>
      <c r="B220" s="40">
        <v>24</v>
      </c>
      <c r="C220" s="40">
        <v>2002</v>
      </c>
      <c r="D220" s="40">
        <v>0.26941999999999999</v>
      </c>
      <c r="E220" s="40">
        <v>0.94843599999999995</v>
      </c>
      <c r="F220" s="40" t="s">
        <v>103</v>
      </c>
    </row>
    <row r="221" spans="1:6" x14ac:dyDescent="0.2">
      <c r="A221" s="40" t="str">
        <f>C221&amp;B221</f>
        <v>200225</v>
      </c>
      <c r="B221" s="40">
        <v>25</v>
      </c>
      <c r="C221" s="40">
        <v>2002</v>
      </c>
      <c r="D221" s="40">
        <v>0.29973899999999998</v>
      </c>
      <c r="E221" s="40">
        <v>0.95253399999999999</v>
      </c>
      <c r="F221" s="40" t="s">
        <v>103</v>
      </c>
    </row>
    <row r="222" spans="1:6" x14ac:dyDescent="0.2">
      <c r="A222" s="40" t="str">
        <f>C222&amp;B222</f>
        <v>200226</v>
      </c>
      <c r="B222" s="40">
        <v>26</v>
      </c>
      <c r="C222" s="40">
        <v>2002</v>
      </c>
      <c r="D222" s="40">
        <v>0.308728</v>
      </c>
      <c r="E222" s="40">
        <v>0.93338900000000002</v>
      </c>
      <c r="F222" s="40" t="s">
        <v>103</v>
      </c>
    </row>
    <row r="223" spans="1:6" x14ac:dyDescent="0.2">
      <c r="A223" s="40" t="str">
        <f>C223&amp;B223</f>
        <v>200227</v>
      </c>
      <c r="B223" s="40">
        <v>27</v>
      </c>
      <c r="C223" s="40">
        <v>2002</v>
      </c>
      <c r="D223" s="40">
        <v>0.30016799999999999</v>
      </c>
      <c r="E223" s="40">
        <v>0.94973700000000005</v>
      </c>
      <c r="F223" s="40" t="s">
        <v>103</v>
      </c>
    </row>
    <row r="224" spans="1:6" x14ac:dyDescent="0.2">
      <c r="A224" s="40" t="str">
        <f>C224&amp;B224</f>
        <v>200228</v>
      </c>
      <c r="B224" s="40">
        <v>28</v>
      </c>
      <c r="C224" s="40">
        <v>2002</v>
      </c>
      <c r="D224" s="40">
        <v>0.31470999999999999</v>
      </c>
      <c r="E224" s="40">
        <v>0.95316100000000004</v>
      </c>
      <c r="F224" s="40" t="s">
        <v>103</v>
      </c>
    </row>
    <row r="225" spans="1:6" x14ac:dyDescent="0.2">
      <c r="A225" s="40" t="str">
        <f>C225&amp;B225</f>
        <v>200229</v>
      </c>
      <c r="B225" s="40">
        <v>29</v>
      </c>
      <c r="C225" s="40">
        <v>2002</v>
      </c>
      <c r="D225" s="40">
        <v>0.32812599999999997</v>
      </c>
      <c r="E225" s="40">
        <v>0.93971000000000005</v>
      </c>
      <c r="F225" s="40" t="s">
        <v>103</v>
      </c>
    </row>
    <row r="226" spans="1:6" x14ac:dyDescent="0.2">
      <c r="A226" s="40" t="str">
        <f>C226&amp;B226</f>
        <v>200231</v>
      </c>
      <c r="B226" s="40">
        <v>31</v>
      </c>
      <c r="C226" s="40">
        <v>2002</v>
      </c>
      <c r="D226" s="40">
        <v>0.25196200000000002</v>
      </c>
      <c r="E226" s="40">
        <v>0.91345900000000002</v>
      </c>
      <c r="F226" s="40" t="s">
        <v>103</v>
      </c>
    </row>
    <row r="227" spans="1:6" x14ac:dyDescent="0.2">
      <c r="A227" s="40" t="str">
        <f>C227&amp;B227</f>
        <v>200232</v>
      </c>
      <c r="B227" s="40">
        <v>32</v>
      </c>
      <c r="C227" s="40">
        <v>2002</v>
      </c>
      <c r="D227" s="40">
        <v>0.232821</v>
      </c>
      <c r="E227" s="40">
        <v>0.87831400000000004</v>
      </c>
      <c r="F227" s="40" t="s">
        <v>103</v>
      </c>
    </row>
    <row r="228" spans="1:6" x14ac:dyDescent="0.2">
      <c r="A228" s="40" t="str">
        <f>C228&amp;B228</f>
        <v>200233</v>
      </c>
      <c r="B228" s="40">
        <v>33</v>
      </c>
      <c r="C228" s="40">
        <v>2002</v>
      </c>
      <c r="D228" s="40">
        <v>0.26818599999999998</v>
      </c>
      <c r="E228" s="40">
        <v>0.93010300000000001</v>
      </c>
      <c r="F228" s="40" t="s">
        <v>103</v>
      </c>
    </row>
    <row r="229" spans="1:6" x14ac:dyDescent="0.2">
      <c r="A229" s="40" t="str">
        <f>C229&amp;B229</f>
        <v>200235</v>
      </c>
      <c r="B229" s="40">
        <v>35</v>
      </c>
      <c r="C229" s="40">
        <v>2002</v>
      </c>
      <c r="D229" s="40">
        <v>0.22492200000000001</v>
      </c>
      <c r="E229" s="40">
        <v>0.89932800000000002</v>
      </c>
      <c r="F229" s="40" t="s">
        <v>103</v>
      </c>
    </row>
    <row r="230" spans="1:6" x14ac:dyDescent="0.2">
      <c r="A230" s="40" t="str">
        <f>C230&amp;B230</f>
        <v>200241</v>
      </c>
      <c r="B230" s="40">
        <v>41</v>
      </c>
      <c r="C230" s="40">
        <v>2002</v>
      </c>
      <c r="D230" s="40">
        <v>0.23211899999999999</v>
      </c>
      <c r="E230" s="40">
        <v>0.88435699999999995</v>
      </c>
      <c r="F230" s="40" t="s">
        <v>103</v>
      </c>
    </row>
    <row r="231" spans="1:6" x14ac:dyDescent="0.2">
      <c r="A231" s="40" t="str">
        <f>C231&amp;B231</f>
        <v>200242</v>
      </c>
      <c r="B231" s="40">
        <v>42</v>
      </c>
      <c r="C231" s="40">
        <v>2002</v>
      </c>
      <c r="D231" s="40">
        <v>0.18956200000000001</v>
      </c>
      <c r="E231" s="40">
        <v>0.86140499999999998</v>
      </c>
      <c r="F231" s="40" t="s">
        <v>103</v>
      </c>
    </row>
    <row r="232" spans="1:6" x14ac:dyDescent="0.2">
      <c r="A232" s="40" t="str">
        <f>C232&amp;B232</f>
        <v>200243</v>
      </c>
      <c r="B232" s="40">
        <v>43</v>
      </c>
      <c r="C232" s="40">
        <v>2002</v>
      </c>
      <c r="D232" s="40">
        <v>0.247525</v>
      </c>
      <c r="E232" s="40">
        <v>0.90620199999999995</v>
      </c>
      <c r="F232" s="40" t="s">
        <v>103</v>
      </c>
    </row>
    <row r="233" spans="1:6" x14ac:dyDescent="0.2">
      <c r="A233" s="40" t="str">
        <f>C233&amp;B233</f>
        <v>200250</v>
      </c>
      <c r="B233" s="40">
        <v>50</v>
      </c>
      <c r="C233" s="40">
        <v>2002</v>
      </c>
      <c r="D233" s="40">
        <v>0.26857599999999998</v>
      </c>
      <c r="E233" s="40">
        <v>0.879664</v>
      </c>
      <c r="F233" s="40" t="s">
        <v>103</v>
      </c>
    </row>
    <row r="234" spans="1:6" x14ac:dyDescent="0.2">
      <c r="A234" s="40" t="str">
        <f>C234&amp;B234</f>
        <v>200251</v>
      </c>
      <c r="B234" s="40">
        <v>51</v>
      </c>
      <c r="C234" s="40">
        <v>2002</v>
      </c>
      <c r="D234" s="40">
        <v>0.231789</v>
      </c>
      <c r="E234" s="40">
        <v>0.87417999999999996</v>
      </c>
      <c r="F234" s="40" t="s">
        <v>103</v>
      </c>
    </row>
    <row r="235" spans="1:6" x14ac:dyDescent="0.2">
      <c r="A235" s="40" t="str">
        <f>C235&amp;B235</f>
        <v>200252</v>
      </c>
      <c r="B235" s="40">
        <v>52</v>
      </c>
      <c r="C235" s="40">
        <v>2002</v>
      </c>
      <c r="D235" s="40">
        <v>0.27558700000000003</v>
      </c>
      <c r="E235" s="40">
        <v>0.91228500000000001</v>
      </c>
      <c r="F235" s="40" t="s">
        <v>103</v>
      </c>
    </row>
    <row r="236" spans="1:6" x14ac:dyDescent="0.2">
      <c r="A236" s="40" t="str">
        <f>C236&amp;B236</f>
        <v>200111</v>
      </c>
      <c r="B236" s="40">
        <v>11</v>
      </c>
      <c r="C236" s="40">
        <v>2001</v>
      </c>
      <c r="D236" s="40">
        <v>0.278227</v>
      </c>
      <c r="E236" s="40">
        <v>0.93564499999999995</v>
      </c>
      <c r="F236" s="40" t="s">
        <v>103</v>
      </c>
    </row>
    <row r="237" spans="1:6" x14ac:dyDescent="0.2">
      <c r="A237" s="40" t="str">
        <f>C237&amp;B237</f>
        <v>200112</v>
      </c>
      <c r="B237" s="40">
        <v>12</v>
      </c>
      <c r="C237" s="40">
        <v>2001</v>
      </c>
      <c r="D237" s="40">
        <v>0.282161</v>
      </c>
      <c r="E237" s="40">
        <v>0.93823699999999999</v>
      </c>
      <c r="F237" s="40" t="s">
        <v>103</v>
      </c>
    </row>
    <row r="238" spans="1:6" x14ac:dyDescent="0.2">
      <c r="A238" s="40" t="str">
        <f>C238&amp;B238</f>
        <v>200113</v>
      </c>
      <c r="B238" s="40">
        <v>13</v>
      </c>
      <c r="C238" s="40">
        <v>2001</v>
      </c>
      <c r="D238" s="40">
        <v>0.28079700000000002</v>
      </c>
      <c r="E238" s="40">
        <v>0.94782500000000003</v>
      </c>
      <c r="F238" s="40" t="s">
        <v>103</v>
      </c>
    </row>
    <row r="239" spans="1:6" x14ac:dyDescent="0.2">
      <c r="A239" s="40" t="str">
        <f>C239&amp;B239</f>
        <v>200114</v>
      </c>
      <c r="B239" s="40">
        <v>14</v>
      </c>
      <c r="C239" s="40">
        <v>2001</v>
      </c>
      <c r="D239" s="40">
        <v>0.24998400000000001</v>
      </c>
      <c r="E239" s="40">
        <v>0.96990699999999996</v>
      </c>
      <c r="F239" s="40" t="s">
        <v>103</v>
      </c>
    </row>
    <row r="240" spans="1:6" x14ac:dyDescent="0.2">
      <c r="A240" s="40" t="str">
        <f>C240&amp;B240</f>
        <v>200115</v>
      </c>
      <c r="B240" s="40">
        <v>15</v>
      </c>
      <c r="C240" s="40">
        <v>2001</v>
      </c>
      <c r="D240" s="40">
        <v>0.339949</v>
      </c>
      <c r="E240" s="40">
        <v>0.93800300000000003</v>
      </c>
      <c r="F240" s="40" t="s">
        <v>103</v>
      </c>
    </row>
    <row r="241" spans="1:6" x14ac:dyDescent="0.2">
      <c r="A241" s="40" t="str">
        <f>C241&amp;B241</f>
        <v>200116</v>
      </c>
      <c r="B241" s="40">
        <v>16</v>
      </c>
      <c r="C241" s="40">
        <v>2001</v>
      </c>
      <c r="D241" s="40">
        <v>0.26433499999999999</v>
      </c>
      <c r="E241" s="40">
        <v>0.95719900000000002</v>
      </c>
      <c r="F241" s="40" t="s">
        <v>103</v>
      </c>
    </row>
    <row r="242" spans="1:6" x14ac:dyDescent="0.2">
      <c r="A242" s="40" t="str">
        <f>C242&amp;B242</f>
        <v>200117</v>
      </c>
      <c r="B242" s="40">
        <v>17</v>
      </c>
      <c r="C242" s="40">
        <v>2001</v>
      </c>
      <c r="D242" s="40">
        <v>0.26228299999999999</v>
      </c>
      <c r="E242" s="40">
        <v>0.90889699999999995</v>
      </c>
      <c r="F242" s="40" t="s">
        <v>103</v>
      </c>
    </row>
    <row r="243" spans="1:6" x14ac:dyDescent="0.2">
      <c r="A243" s="40" t="str">
        <f>C243&amp;B243</f>
        <v>200121</v>
      </c>
      <c r="B243" s="40">
        <v>21</v>
      </c>
      <c r="C243" s="40">
        <v>2001</v>
      </c>
      <c r="D243" s="40">
        <v>0.36238100000000001</v>
      </c>
      <c r="E243" s="40">
        <v>0.98496499999999998</v>
      </c>
      <c r="F243" s="40" t="s">
        <v>103</v>
      </c>
    </row>
    <row r="244" spans="1:6" x14ac:dyDescent="0.2">
      <c r="A244" s="40" t="str">
        <f>C244&amp;B244</f>
        <v>200122</v>
      </c>
      <c r="B244" s="40">
        <v>22</v>
      </c>
      <c r="C244" s="40">
        <v>2001</v>
      </c>
      <c r="D244" s="40">
        <v>0.37487799999999999</v>
      </c>
      <c r="E244" s="40">
        <v>0.97417799999999999</v>
      </c>
      <c r="F244" s="40" t="s">
        <v>103</v>
      </c>
    </row>
    <row r="245" spans="1:6" x14ac:dyDescent="0.2">
      <c r="A245" s="40" t="str">
        <f>C245&amp;B245</f>
        <v>200123</v>
      </c>
      <c r="B245" s="40">
        <v>23</v>
      </c>
      <c r="C245" s="40">
        <v>2001</v>
      </c>
      <c r="D245" s="40">
        <v>0.34733399999999998</v>
      </c>
      <c r="E245" s="40">
        <v>0.95290399999999997</v>
      </c>
      <c r="F245" s="40" t="s">
        <v>103</v>
      </c>
    </row>
    <row r="246" spans="1:6" x14ac:dyDescent="0.2">
      <c r="A246" s="40" t="str">
        <f>C246&amp;B246</f>
        <v>200124</v>
      </c>
      <c r="B246" s="40">
        <v>24</v>
      </c>
      <c r="C246" s="40">
        <v>2001</v>
      </c>
      <c r="D246" s="40">
        <v>0.24246100000000001</v>
      </c>
      <c r="E246" s="40">
        <v>0.91358700000000004</v>
      </c>
      <c r="F246" s="40" t="s">
        <v>103</v>
      </c>
    </row>
    <row r="247" spans="1:6" x14ac:dyDescent="0.2">
      <c r="A247" s="40" t="str">
        <f>C247&amp;B247</f>
        <v>200125</v>
      </c>
      <c r="B247" s="40">
        <v>25</v>
      </c>
      <c r="C247" s="40">
        <v>2001</v>
      </c>
      <c r="D247" s="40">
        <v>0.308141</v>
      </c>
      <c r="E247" s="40">
        <v>0.95430599999999999</v>
      </c>
      <c r="F247" s="40" t="s">
        <v>103</v>
      </c>
    </row>
    <row r="248" spans="1:6" x14ac:dyDescent="0.2">
      <c r="A248" s="40" t="str">
        <f>C248&amp;B248</f>
        <v>200126</v>
      </c>
      <c r="B248" s="40">
        <v>26</v>
      </c>
      <c r="C248" s="40">
        <v>2001</v>
      </c>
      <c r="D248" s="40">
        <v>0.30386999999999997</v>
      </c>
      <c r="E248" s="40">
        <v>0.94832099999999997</v>
      </c>
      <c r="F248" s="40" t="s">
        <v>103</v>
      </c>
    </row>
    <row r="249" spans="1:6" x14ac:dyDescent="0.2">
      <c r="A249" s="40" t="str">
        <f>C249&amp;B249</f>
        <v>200127</v>
      </c>
      <c r="B249" s="40">
        <v>27</v>
      </c>
      <c r="C249" s="40">
        <v>2001</v>
      </c>
      <c r="D249" s="40">
        <v>0.30086600000000002</v>
      </c>
      <c r="E249" s="40">
        <v>0.97191099999999997</v>
      </c>
      <c r="F249" s="40" t="s">
        <v>103</v>
      </c>
    </row>
    <row r="250" spans="1:6" x14ac:dyDescent="0.2">
      <c r="A250" s="40" t="str">
        <f>C250&amp;B250</f>
        <v>200128</v>
      </c>
      <c r="B250" s="40">
        <v>28</v>
      </c>
      <c r="C250" s="40">
        <v>2001</v>
      </c>
      <c r="D250" s="40">
        <v>0.31166300000000002</v>
      </c>
      <c r="E250" s="40">
        <v>0.95041900000000001</v>
      </c>
      <c r="F250" s="40" t="s">
        <v>103</v>
      </c>
    </row>
    <row r="251" spans="1:6" x14ac:dyDescent="0.2">
      <c r="A251" s="40" t="str">
        <f>C251&amp;B251</f>
        <v>200129</v>
      </c>
      <c r="B251" s="40">
        <v>29</v>
      </c>
      <c r="C251" s="40">
        <v>2001</v>
      </c>
      <c r="D251" s="40">
        <v>0.32105600000000001</v>
      </c>
      <c r="E251" s="40">
        <v>0.94535100000000005</v>
      </c>
      <c r="F251" s="40" t="s">
        <v>103</v>
      </c>
    </row>
    <row r="252" spans="1:6" x14ac:dyDescent="0.2">
      <c r="A252" s="40" t="str">
        <f>C252&amp;B252</f>
        <v>200131</v>
      </c>
      <c r="B252" s="40">
        <v>31</v>
      </c>
      <c r="C252" s="40">
        <v>2001</v>
      </c>
      <c r="D252" s="40">
        <v>0.25107400000000002</v>
      </c>
      <c r="E252" s="40">
        <v>0.903254</v>
      </c>
      <c r="F252" s="40" t="s">
        <v>103</v>
      </c>
    </row>
    <row r="253" spans="1:6" x14ac:dyDescent="0.2">
      <c r="A253" s="40" t="str">
        <f>C253&amp;B253</f>
        <v>200132</v>
      </c>
      <c r="B253" s="40">
        <v>32</v>
      </c>
      <c r="C253" s="40">
        <v>2001</v>
      </c>
      <c r="D253" s="40">
        <v>0.23503199999999999</v>
      </c>
      <c r="E253" s="40">
        <v>0.895231</v>
      </c>
      <c r="F253" s="40" t="s">
        <v>103</v>
      </c>
    </row>
    <row r="254" spans="1:6" x14ac:dyDescent="0.2">
      <c r="A254" s="40" t="str">
        <f>C254&amp;B254</f>
        <v>200133</v>
      </c>
      <c r="B254" s="40">
        <v>33</v>
      </c>
      <c r="C254" s="40">
        <v>2001</v>
      </c>
      <c r="D254" s="40">
        <v>0.26876899999999998</v>
      </c>
      <c r="E254" s="40">
        <v>0.92382699999999995</v>
      </c>
      <c r="F254" s="40" t="s">
        <v>103</v>
      </c>
    </row>
    <row r="255" spans="1:6" x14ac:dyDescent="0.2">
      <c r="A255" s="40" t="str">
        <f>C255&amp;B255</f>
        <v>200135</v>
      </c>
      <c r="B255" s="40">
        <v>35</v>
      </c>
      <c r="C255" s="40">
        <v>2001</v>
      </c>
      <c r="D255" s="40">
        <v>0.21920899999999999</v>
      </c>
      <c r="E255" s="40">
        <v>0.89478400000000002</v>
      </c>
      <c r="F255" s="40" t="s">
        <v>103</v>
      </c>
    </row>
    <row r="256" spans="1:6" x14ac:dyDescent="0.2">
      <c r="A256" s="40" t="str">
        <f>C256&amp;B256</f>
        <v>200141</v>
      </c>
      <c r="B256" s="40">
        <v>41</v>
      </c>
      <c r="C256" s="40">
        <v>2001</v>
      </c>
      <c r="D256" s="40">
        <v>0.24904399999999999</v>
      </c>
      <c r="E256" s="40">
        <v>0.89744900000000005</v>
      </c>
      <c r="F256" s="40" t="s">
        <v>103</v>
      </c>
    </row>
    <row r="257" spans="1:6" x14ac:dyDescent="0.2">
      <c r="A257" s="40" t="str">
        <f>C257&amp;B257</f>
        <v>200142</v>
      </c>
      <c r="B257" s="40">
        <v>42</v>
      </c>
      <c r="C257" s="40">
        <v>2001</v>
      </c>
      <c r="D257" s="40">
        <v>0.20729700000000001</v>
      </c>
      <c r="E257" s="40">
        <v>0.869892</v>
      </c>
      <c r="F257" s="40" t="s">
        <v>103</v>
      </c>
    </row>
    <row r="258" spans="1:6" x14ac:dyDescent="0.2">
      <c r="A258" s="40" t="str">
        <f>C258&amp;B258</f>
        <v>200143</v>
      </c>
      <c r="B258" s="40">
        <v>43</v>
      </c>
      <c r="C258" s="40">
        <v>2001</v>
      </c>
      <c r="D258" s="40">
        <v>0.24826799999999999</v>
      </c>
      <c r="E258" s="40">
        <v>0.90223299999999995</v>
      </c>
      <c r="F258" s="40" t="s">
        <v>103</v>
      </c>
    </row>
    <row r="259" spans="1:6" x14ac:dyDescent="0.2">
      <c r="A259" s="40" t="str">
        <f>C259&amp;B259</f>
        <v>200150</v>
      </c>
      <c r="B259" s="40">
        <v>50</v>
      </c>
      <c r="C259" s="40">
        <v>2001</v>
      </c>
      <c r="D259" s="40">
        <v>0.27606700000000001</v>
      </c>
      <c r="E259" s="40">
        <v>0.91329899999999997</v>
      </c>
      <c r="F259" s="40" t="s">
        <v>103</v>
      </c>
    </row>
    <row r="260" spans="1:6" x14ac:dyDescent="0.2">
      <c r="A260" s="40" t="str">
        <f>C260&amp;B260</f>
        <v>200151</v>
      </c>
      <c r="B260" s="40">
        <v>51</v>
      </c>
      <c r="C260" s="40">
        <v>2001</v>
      </c>
      <c r="D260" s="40">
        <v>0.21790000000000001</v>
      </c>
      <c r="E260" s="40">
        <v>0.89012800000000003</v>
      </c>
      <c r="F260" s="40" t="s">
        <v>103</v>
      </c>
    </row>
    <row r="261" spans="1:6" x14ac:dyDescent="0.2">
      <c r="A261" s="40" t="str">
        <f>C261&amp;B261</f>
        <v>200152</v>
      </c>
      <c r="B261" s="40">
        <v>52</v>
      </c>
      <c r="C261" s="40">
        <v>2001</v>
      </c>
      <c r="D261" s="40">
        <v>0.27502900000000002</v>
      </c>
      <c r="E261" s="40">
        <v>0.92099699999999995</v>
      </c>
      <c r="F261" s="40" t="s">
        <v>103</v>
      </c>
    </row>
    <row r="262" spans="1:6" x14ac:dyDescent="0.2">
      <c r="A262" s="40" t="str">
        <f>C262&amp;B262</f>
        <v/>
      </c>
      <c r="F262" s="40" t="s">
        <v>812</v>
      </c>
    </row>
  </sheetData>
  <pageMargins left="0.78740157499999996" right="0.78740157499999996" top="0.984251969" bottom="0.984251969" header="0.4921259845" footer="0.492125984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2"/>
  <sheetViews>
    <sheetView workbookViewId="0">
      <selection activeCell="B3" sqref="B3"/>
    </sheetView>
  </sheetViews>
  <sheetFormatPr defaultRowHeight="12.75" x14ac:dyDescent="0.2"/>
  <sheetData>
    <row r="5" spans="2:3" x14ac:dyDescent="0.2">
      <c r="B5" s="9">
        <v>0</v>
      </c>
      <c r="C5" s="2" t="s">
        <v>22</v>
      </c>
    </row>
    <row r="6" spans="2:3" x14ac:dyDescent="0.2">
      <c r="B6" s="9">
        <v>26</v>
      </c>
      <c r="C6" s="2" t="s">
        <v>15</v>
      </c>
    </row>
    <row r="7" spans="2:3" x14ac:dyDescent="0.2">
      <c r="B7" s="9">
        <v>29</v>
      </c>
      <c r="C7" s="2" t="s">
        <v>16</v>
      </c>
    </row>
    <row r="8" spans="2:3" x14ac:dyDescent="0.2">
      <c r="B8" s="9">
        <v>31</v>
      </c>
      <c r="C8" s="2" t="s">
        <v>17</v>
      </c>
    </row>
    <row r="9" spans="2:3" x14ac:dyDescent="0.2">
      <c r="B9" s="9">
        <v>33</v>
      </c>
      <c r="C9" s="2" t="s">
        <v>18</v>
      </c>
    </row>
    <row r="10" spans="2:3" x14ac:dyDescent="0.2">
      <c r="B10" s="9">
        <v>35</v>
      </c>
      <c r="C10" s="2" t="s">
        <v>19</v>
      </c>
    </row>
    <row r="11" spans="2:3" ht="13.5" thickBot="1" x14ac:dyDescent="0.25">
      <c r="B11" s="9">
        <v>43</v>
      </c>
      <c r="C11" s="5" t="s">
        <v>20</v>
      </c>
    </row>
    <row r="12" spans="2:3" ht="13.5" thickTop="1" x14ac:dyDescent="0.2"/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workbookViewId="0"/>
  </sheetViews>
  <sheetFormatPr defaultRowHeight="12.75" x14ac:dyDescent="0.2"/>
  <sheetData>
    <row r="1" spans="1:32" x14ac:dyDescent="0.2">
      <c r="B1" s="1" t="s">
        <v>0</v>
      </c>
      <c r="C1" s="1" t="s">
        <v>1</v>
      </c>
      <c r="D1" s="1" t="s">
        <v>2</v>
      </c>
      <c r="E1" s="1" t="s">
        <v>41</v>
      </c>
      <c r="F1" s="1" t="s">
        <v>40</v>
      </c>
      <c r="G1" s="1" t="s">
        <v>39</v>
      </c>
      <c r="H1" s="1" t="s">
        <v>38</v>
      </c>
      <c r="I1" s="1" t="s">
        <v>55</v>
      </c>
      <c r="J1" s="1" t="s">
        <v>57</v>
      </c>
      <c r="K1" s="1" t="s">
        <v>37</v>
      </c>
      <c r="L1" s="1" t="s">
        <v>36</v>
      </c>
      <c r="M1" s="1" t="s">
        <v>35</v>
      </c>
      <c r="N1" s="1" t="s">
        <v>34</v>
      </c>
      <c r="O1" s="1" t="s">
        <v>33</v>
      </c>
      <c r="P1" s="1" t="s">
        <v>32</v>
      </c>
      <c r="Q1" s="1" t="s">
        <v>31</v>
      </c>
      <c r="R1" s="1" t="s">
        <v>30</v>
      </c>
      <c r="S1" s="1" t="s">
        <v>58</v>
      </c>
      <c r="T1" s="1" t="s">
        <v>59</v>
      </c>
      <c r="U1" s="1" t="s">
        <v>60</v>
      </c>
      <c r="V1" s="1" t="s">
        <v>61</v>
      </c>
      <c r="W1" s="1" t="s">
        <v>62</v>
      </c>
      <c r="X1" s="1" t="s">
        <v>63</v>
      </c>
      <c r="Y1" s="1" t="s">
        <v>64</v>
      </c>
      <c r="Z1" s="1" t="s">
        <v>65</v>
      </c>
      <c r="AA1" s="1" t="s">
        <v>66</v>
      </c>
      <c r="AB1" s="1" t="s">
        <v>67</v>
      </c>
      <c r="AC1" s="1" t="s">
        <v>68</v>
      </c>
      <c r="AD1" s="1" t="s">
        <v>69</v>
      </c>
      <c r="AE1" s="1" t="s">
        <v>70</v>
      </c>
      <c r="AF1" s="1" t="s">
        <v>71</v>
      </c>
    </row>
    <row r="3" spans="1:32" x14ac:dyDescent="0.2">
      <c r="A3" t="str">
        <f>B3&amp;C3&amp;"_"&amp;D3</f>
        <v>20020_</v>
      </c>
      <c r="B3" s="1">
        <v>2002</v>
      </c>
      <c r="C3" s="1">
        <v>0</v>
      </c>
    </row>
    <row r="4" spans="1:32" x14ac:dyDescent="0.2">
      <c r="A4" t="str">
        <f t="shared" ref="A4:A67" si="0">B4&amp;C4&amp;"_"&amp;D4</f>
        <v>20020_0</v>
      </c>
      <c r="B4" s="1">
        <v>2002</v>
      </c>
      <c r="C4" s="1">
        <v>0</v>
      </c>
      <c r="D4" s="1">
        <v>0</v>
      </c>
      <c r="E4" s="1">
        <v>7.577160117393579E-2</v>
      </c>
      <c r="F4" s="1">
        <v>0.45418304034217205</v>
      </c>
      <c r="G4" s="1">
        <v>0.21405232772554036</v>
      </c>
      <c r="H4" s="1">
        <v>0.19388792510786071</v>
      </c>
      <c r="I4" s="1">
        <v>5.0165201378869595E-2</v>
      </c>
      <c r="J4" s="1">
        <v>1.1939904271626273E-2</v>
      </c>
      <c r="K4" s="1">
        <v>0.1751448207770479</v>
      </c>
      <c r="L4" s="1">
        <v>7.5716540053539935E-2</v>
      </c>
      <c r="M4" s="1">
        <v>0.2071950740764481</v>
      </c>
      <c r="N4" s="1">
        <v>0.13003147270426654</v>
      </c>
      <c r="O4" s="1">
        <v>0.16078231252527189</v>
      </c>
      <c r="P4" s="1">
        <v>7.7971516779591576E-2</v>
      </c>
      <c r="Q4" s="1">
        <v>0.16725922986867967</v>
      </c>
      <c r="R4" s="1">
        <v>5.8015957551945862E-3</v>
      </c>
      <c r="S4" s="1">
        <v>1313.9558418375855</v>
      </c>
      <c r="T4" s="1">
        <v>801.05136500159972</v>
      </c>
      <c r="U4" s="1">
        <v>469.97474391240991</v>
      </c>
      <c r="V4" s="1">
        <v>722.10354737563819</v>
      </c>
      <c r="W4" s="1">
        <v>2695.5285013534894</v>
      </c>
      <c r="Y4" s="1">
        <v>849.48127831741374</v>
      </c>
      <c r="Z4" s="1">
        <v>651.29199026821993</v>
      </c>
      <c r="AA4" s="1">
        <v>711.04413590981449</v>
      </c>
      <c r="AB4" s="1">
        <v>1237.065240821559</v>
      </c>
      <c r="AC4" s="1">
        <v>1155.1401601964949</v>
      </c>
      <c r="AD4" s="1">
        <v>275.35073019301205</v>
      </c>
      <c r="AE4" s="1">
        <v>784.25933344707039</v>
      </c>
      <c r="AF4" s="1">
        <v>699.66535512632709</v>
      </c>
    </row>
    <row r="5" spans="1:32" x14ac:dyDescent="0.2">
      <c r="A5" t="str">
        <f t="shared" si="0"/>
        <v>20020_26</v>
      </c>
      <c r="B5" s="1">
        <v>2002</v>
      </c>
      <c r="C5" s="1">
        <v>0</v>
      </c>
      <c r="D5" s="1">
        <v>26</v>
      </c>
      <c r="E5" s="1">
        <v>9.5499809966907143E-2</v>
      </c>
      <c r="F5" s="1">
        <v>0.37192482766419055</v>
      </c>
      <c r="G5" s="1">
        <v>0.24268074103584242</v>
      </c>
      <c r="H5" s="1">
        <v>0.22433101599665511</v>
      </c>
      <c r="I5" s="1">
        <v>4.7621150877495584E-2</v>
      </c>
      <c r="J5" s="1">
        <v>1.7942454458854753E-2</v>
      </c>
      <c r="K5" s="1">
        <v>0.12036223871245248</v>
      </c>
      <c r="L5" s="1">
        <v>6.9121210984235501E-2</v>
      </c>
      <c r="M5" s="1">
        <v>0.25149448165527349</v>
      </c>
      <c r="N5" s="1">
        <v>0.10745439886179504</v>
      </c>
      <c r="O5" s="1">
        <v>0.19220190546195667</v>
      </c>
      <c r="P5" s="1">
        <v>7.2906608493509453E-2</v>
      </c>
      <c r="Q5" s="1">
        <v>0.17307750388449128</v>
      </c>
      <c r="R5" s="1">
        <v>1.2839431120366734E-2</v>
      </c>
      <c r="S5" s="1">
        <v>1190.1598082884075</v>
      </c>
      <c r="T5" s="1">
        <v>545.75409071656679</v>
      </c>
      <c r="U5" s="1">
        <v>313.28194572198987</v>
      </c>
      <c r="V5" s="1">
        <v>412.45712690442747</v>
      </c>
      <c r="W5" s="1">
        <v>2019.308356818181</v>
      </c>
      <c r="Y5" s="1">
        <v>548.22640218897209</v>
      </c>
      <c r="Z5" s="1">
        <v>509.32782431371066</v>
      </c>
      <c r="AA5" s="1">
        <v>512.1902352024116</v>
      </c>
      <c r="AB5" s="1">
        <v>751.41654139725131</v>
      </c>
      <c r="AC5" s="1">
        <v>883.97198308320378</v>
      </c>
      <c r="AD5" s="1">
        <v>184.43123994938387</v>
      </c>
      <c r="AE5" s="1">
        <v>525.16575996044617</v>
      </c>
      <c r="AF5" s="1">
        <v>464.18091720386639</v>
      </c>
    </row>
    <row r="6" spans="1:32" x14ac:dyDescent="0.2">
      <c r="A6" t="str">
        <f t="shared" si="0"/>
        <v>20020_29</v>
      </c>
      <c r="B6" s="1">
        <v>2002</v>
      </c>
      <c r="C6" s="1">
        <v>0</v>
      </c>
      <c r="D6" s="1">
        <v>29</v>
      </c>
      <c r="E6" s="1">
        <v>8.9424370142012502E-2</v>
      </c>
      <c r="F6" s="1">
        <v>0.4099051608323982</v>
      </c>
      <c r="G6" s="1">
        <v>0.22135304577411816</v>
      </c>
      <c r="H6" s="1">
        <v>0.22195948872793742</v>
      </c>
      <c r="I6" s="1">
        <v>4.2732831825946622E-2</v>
      </c>
      <c r="J6" s="1">
        <v>1.4625102697562533E-2</v>
      </c>
      <c r="K6" s="1">
        <v>0.10636091543660699</v>
      </c>
      <c r="L6" s="1">
        <v>8.6031069930557924E-2</v>
      </c>
      <c r="M6" s="1">
        <v>0.22992614416423707</v>
      </c>
      <c r="N6" s="1">
        <v>0.11789888058151135</v>
      </c>
      <c r="O6" s="1">
        <v>0.18119358880161826</v>
      </c>
      <c r="P6" s="1">
        <v>9.2810257176399805E-2</v>
      </c>
      <c r="Q6" s="1">
        <v>0.17858447683985323</v>
      </c>
      <c r="R6" s="1">
        <v>6.8881858147488428E-3</v>
      </c>
      <c r="S6" s="1">
        <v>1107.3697893317894</v>
      </c>
      <c r="T6" s="1">
        <v>611.76337987676914</v>
      </c>
      <c r="U6" s="1">
        <v>307.26296300506147</v>
      </c>
      <c r="V6" s="1">
        <v>441.63671806322213</v>
      </c>
      <c r="W6" s="1">
        <v>2097.8820070562047</v>
      </c>
      <c r="Y6" s="1">
        <v>687.00580974012723</v>
      </c>
      <c r="Z6" s="1">
        <v>457.36289170924965</v>
      </c>
      <c r="AA6" s="1">
        <v>523.57320597569242</v>
      </c>
      <c r="AB6" s="1">
        <v>872.85826669983703</v>
      </c>
      <c r="AC6" s="1">
        <v>897.02069431160191</v>
      </c>
      <c r="AD6" s="1">
        <v>180.359341763418</v>
      </c>
      <c r="AE6" s="1">
        <v>518.97578081118138</v>
      </c>
      <c r="AF6" s="1">
        <v>835.54914607790136</v>
      </c>
    </row>
    <row r="7" spans="1:32" x14ac:dyDescent="0.2">
      <c r="A7" t="str">
        <f t="shared" si="0"/>
        <v>20020_31</v>
      </c>
      <c r="B7" s="1">
        <v>2002</v>
      </c>
      <c r="C7" s="1">
        <v>0</v>
      </c>
      <c r="D7" s="1">
        <v>31</v>
      </c>
      <c r="E7" s="1">
        <v>7.754644392885876E-2</v>
      </c>
      <c r="F7" s="1">
        <v>0.46870095047086113</v>
      </c>
      <c r="G7" s="1">
        <v>0.19989382506026865</v>
      </c>
      <c r="H7" s="1">
        <v>0.19452178227948819</v>
      </c>
      <c r="I7" s="1">
        <v>5.0253355682696607E-2</v>
      </c>
      <c r="J7" s="1">
        <v>9.0836425778323387E-3</v>
      </c>
      <c r="K7" s="1">
        <v>0.17646377219834888</v>
      </c>
      <c r="L7" s="1">
        <v>8.720378202358979E-2</v>
      </c>
      <c r="M7" s="1">
        <v>0.19698304389689841</v>
      </c>
      <c r="N7" s="1">
        <v>0.11723161946227038</v>
      </c>
      <c r="O7" s="1">
        <v>0.16052347773517875</v>
      </c>
      <c r="P7" s="1">
        <v>9.8973118590284084E-2</v>
      </c>
      <c r="Q7" s="1">
        <v>0.15648339791149357</v>
      </c>
      <c r="R7" s="1">
        <v>6.1377881819196173E-3</v>
      </c>
      <c r="S7" s="1">
        <v>1353.5858518247744</v>
      </c>
      <c r="T7" s="1">
        <v>585.07588642182134</v>
      </c>
      <c r="U7" s="1">
        <v>382.06247333063521</v>
      </c>
      <c r="V7" s="1">
        <v>609.26471668820818</v>
      </c>
      <c r="W7" s="1">
        <v>2060.5924166282989</v>
      </c>
      <c r="Y7" s="1">
        <v>664.73401598218879</v>
      </c>
      <c r="Z7" s="1">
        <v>504.94319247011657</v>
      </c>
      <c r="AA7" s="1">
        <v>602.99050535524077</v>
      </c>
      <c r="AB7" s="1">
        <v>943.3172706658836</v>
      </c>
      <c r="AC7" s="1">
        <v>1061.2565973431263</v>
      </c>
      <c r="AD7" s="1">
        <v>226.91276817468079</v>
      </c>
      <c r="AE7" s="1">
        <v>616.35558148446125</v>
      </c>
      <c r="AF7" s="1">
        <v>586.85829110843929</v>
      </c>
    </row>
    <row r="8" spans="1:32" x14ac:dyDescent="0.2">
      <c r="A8" t="str">
        <f t="shared" si="0"/>
        <v>20020_33</v>
      </c>
      <c r="B8" s="1">
        <v>2002</v>
      </c>
      <c r="C8" s="1">
        <v>0</v>
      </c>
      <c r="D8" s="1">
        <v>33</v>
      </c>
      <c r="E8" s="1">
        <v>0.10106184523528582</v>
      </c>
      <c r="F8" s="1">
        <v>0.40681046493835132</v>
      </c>
      <c r="G8" s="1">
        <v>0.20841732248906986</v>
      </c>
      <c r="H8" s="1">
        <v>0.22601883214320681</v>
      </c>
      <c r="I8" s="1">
        <v>4.7566854813725058E-2</v>
      </c>
      <c r="J8" s="1">
        <v>1.0124680380405976E-2</v>
      </c>
      <c r="K8" s="1">
        <v>0.1229426776634187</v>
      </c>
      <c r="L8" s="1">
        <v>7.9647747806691122E-2</v>
      </c>
      <c r="M8" s="1">
        <v>0.20322067040762484</v>
      </c>
      <c r="N8" s="1">
        <v>0.14171551564400939</v>
      </c>
      <c r="O8" s="1">
        <v>0.18399703000760109</v>
      </c>
      <c r="P8" s="1">
        <v>8.3868646008797301E-2</v>
      </c>
      <c r="Q8" s="1">
        <v>0.17959477028010298</v>
      </c>
      <c r="R8" s="1">
        <v>4.8962901963165275E-3</v>
      </c>
      <c r="S8" s="1">
        <v>1355.30617820928</v>
      </c>
      <c r="T8" s="1">
        <v>776.44810458069333</v>
      </c>
      <c r="U8" s="1">
        <v>448.04912428990252</v>
      </c>
      <c r="V8" s="1">
        <v>705.82966861092132</v>
      </c>
      <c r="W8" s="1">
        <v>2715.7013415184383</v>
      </c>
      <c r="Y8" s="1">
        <v>834.66917757301155</v>
      </c>
      <c r="Z8" s="1">
        <v>562.2846715587898</v>
      </c>
      <c r="AA8" s="1">
        <v>692.90638198071895</v>
      </c>
      <c r="AB8" s="1">
        <v>1145.7044104176605</v>
      </c>
      <c r="AC8" s="1">
        <v>1167.501380772821</v>
      </c>
      <c r="AD8" s="1">
        <v>285.91834459696781</v>
      </c>
      <c r="AE8" s="1">
        <v>831.49797058066974</v>
      </c>
      <c r="AF8" s="1">
        <v>862.43921492129175</v>
      </c>
    </row>
    <row r="9" spans="1:32" x14ac:dyDescent="0.2">
      <c r="A9" t="str">
        <f t="shared" si="0"/>
        <v>20020_35</v>
      </c>
      <c r="B9" s="1">
        <v>2002</v>
      </c>
      <c r="C9" s="1">
        <v>0</v>
      </c>
      <c r="D9" s="1">
        <v>35</v>
      </c>
      <c r="E9" s="1">
        <v>5.4178542142913531E-2</v>
      </c>
      <c r="F9" s="1">
        <v>0.49550468957747912</v>
      </c>
      <c r="G9" s="1">
        <v>0.22205747484084679</v>
      </c>
      <c r="H9" s="1">
        <v>0.16366264840055561</v>
      </c>
      <c r="I9" s="1">
        <v>5.2813590013958793E-2</v>
      </c>
      <c r="J9" s="1">
        <v>1.1783055024247025E-2</v>
      </c>
      <c r="K9" s="1">
        <v>0.21332857662675433</v>
      </c>
      <c r="L9" s="1">
        <v>7.134864376518385E-2</v>
      </c>
      <c r="M9" s="1">
        <v>0.20200032727757608</v>
      </c>
      <c r="N9" s="1">
        <v>0.13593971017745501</v>
      </c>
      <c r="O9" s="1">
        <v>0.13831351575916589</v>
      </c>
      <c r="P9" s="1">
        <v>7.0594784183078754E-2</v>
      </c>
      <c r="Q9" s="1">
        <v>0.16372537881640017</v>
      </c>
      <c r="R9" s="1">
        <v>4.7490633943589556E-3</v>
      </c>
      <c r="S9" s="1">
        <v>1285.2844174803149</v>
      </c>
      <c r="T9" s="1">
        <v>946.00081871619579</v>
      </c>
      <c r="U9" s="1">
        <v>560.43919373186748</v>
      </c>
      <c r="V9" s="1">
        <v>904.65218808315785</v>
      </c>
      <c r="W9" s="1">
        <v>3130.5995598483009</v>
      </c>
      <c r="Y9" s="1">
        <v>975.78620863846845</v>
      </c>
      <c r="Z9" s="1">
        <v>829.55327596736561</v>
      </c>
      <c r="AA9" s="1">
        <v>825.7761011863048</v>
      </c>
      <c r="AB9" s="1">
        <v>1504.7632254235857</v>
      </c>
      <c r="AC9" s="1">
        <v>1266.505770436469</v>
      </c>
      <c r="AD9" s="1">
        <v>322.9541194701485</v>
      </c>
      <c r="AE9" s="1">
        <v>898.85838693423239</v>
      </c>
      <c r="AF9" s="1">
        <v>740.0027712522035</v>
      </c>
    </row>
    <row r="10" spans="1:32" x14ac:dyDescent="0.2">
      <c r="A10" t="str">
        <f t="shared" si="0"/>
        <v>20020_43</v>
      </c>
      <c r="B10" s="1">
        <v>2002</v>
      </c>
      <c r="C10" s="1">
        <v>0</v>
      </c>
      <c r="D10" s="1">
        <v>43</v>
      </c>
      <c r="E10" s="1">
        <v>7.5511589787443351E-2</v>
      </c>
      <c r="F10" s="1">
        <v>0.47968800952541307</v>
      </c>
      <c r="G10" s="1">
        <v>0.1814400925751786</v>
      </c>
      <c r="H10" s="1">
        <v>0.19567509886345094</v>
      </c>
      <c r="I10" s="1">
        <v>5.3191993540720961E-2</v>
      </c>
      <c r="J10" s="1">
        <v>1.449321570778093E-2</v>
      </c>
      <c r="K10" s="1">
        <v>0.24389113197680048</v>
      </c>
      <c r="L10" s="1">
        <v>6.8091963732389627E-2</v>
      </c>
      <c r="M10" s="1">
        <v>0.20266757190957563</v>
      </c>
      <c r="N10" s="1">
        <v>0.11022477341020244</v>
      </c>
      <c r="O10" s="1">
        <v>0.15859603649782428</v>
      </c>
      <c r="P10" s="1">
        <v>6.2895184814838287E-2</v>
      </c>
      <c r="Q10" s="1">
        <v>0.14678187164488937</v>
      </c>
      <c r="R10" s="1">
        <v>6.7486775656587974E-3</v>
      </c>
      <c r="S10" s="1">
        <v>1522.1978799757387</v>
      </c>
      <c r="T10" s="1">
        <v>685.21668668003122</v>
      </c>
      <c r="U10" s="1">
        <v>457.70704538124284</v>
      </c>
      <c r="V10" s="1">
        <v>719.54033797538148</v>
      </c>
      <c r="W10" s="1">
        <v>2160.7132339247237</v>
      </c>
      <c r="Y10" s="1">
        <v>676.8063503466559</v>
      </c>
      <c r="Z10" s="1">
        <v>605.53340078269343</v>
      </c>
      <c r="AA10" s="1">
        <v>707.29121447730563</v>
      </c>
      <c r="AB10" s="1">
        <v>1069.279164546798</v>
      </c>
      <c r="AC10" s="1">
        <v>1258.4960495769376</v>
      </c>
      <c r="AD10" s="1">
        <v>266.46252114848471</v>
      </c>
      <c r="AE10" s="1">
        <v>716.08809980403635</v>
      </c>
      <c r="AF10" s="1">
        <v>557.49688793739642</v>
      </c>
    </row>
    <row r="11" spans="1:32" x14ac:dyDescent="0.2">
      <c r="A11" t="str">
        <f t="shared" si="0"/>
        <v>20030_</v>
      </c>
      <c r="B11" s="1">
        <v>2003</v>
      </c>
      <c r="C11" s="1">
        <v>0</v>
      </c>
    </row>
    <row r="12" spans="1:32" x14ac:dyDescent="0.2">
      <c r="A12" t="str">
        <f t="shared" si="0"/>
        <v>20030_0</v>
      </c>
      <c r="B12" s="1">
        <v>2003</v>
      </c>
      <c r="C12" s="1">
        <v>0</v>
      </c>
      <c r="D12" s="1">
        <v>0</v>
      </c>
      <c r="E12" s="1">
        <v>7.3338627669135861E-2</v>
      </c>
      <c r="F12" s="1">
        <v>0.44237568372464831</v>
      </c>
      <c r="G12" s="1">
        <v>0.2202102186521866</v>
      </c>
      <c r="H12" s="1">
        <v>0.19975405944700531</v>
      </c>
      <c r="I12" s="1">
        <v>5.4750648818495069E-2</v>
      </c>
      <c r="J12" s="1">
        <v>9.5707616885245574E-3</v>
      </c>
      <c r="K12" s="1">
        <v>0.17584302260756063</v>
      </c>
      <c r="L12" s="1">
        <v>7.552701060298582E-2</v>
      </c>
      <c r="M12" s="1">
        <v>0.20197336035517274</v>
      </c>
      <c r="N12" s="1">
        <v>0.1340582090224248</v>
      </c>
      <c r="O12" s="1">
        <v>0.15808222262769833</v>
      </c>
      <c r="P12" s="1">
        <v>7.5676374730492255E-2</v>
      </c>
      <c r="Q12" s="1">
        <v>0.17064111017780781</v>
      </c>
      <c r="R12" s="1">
        <v>8.1986898758883136E-3</v>
      </c>
      <c r="S12" s="1">
        <v>1409.2295397727855</v>
      </c>
      <c r="T12" s="1">
        <v>854.89936590234936</v>
      </c>
      <c r="U12" s="1">
        <v>497.22318318237859</v>
      </c>
      <c r="V12" s="1">
        <v>679.47207390990297</v>
      </c>
      <c r="W12" s="1">
        <v>2301.1984750603951</v>
      </c>
      <c r="Y12" s="1">
        <v>883.23221743072793</v>
      </c>
      <c r="Z12" s="1">
        <v>650.511637211829</v>
      </c>
      <c r="AA12" s="1">
        <v>701.43227733789263</v>
      </c>
      <c r="AB12" s="1">
        <v>1220.8271605006005</v>
      </c>
      <c r="AC12" s="1">
        <v>1194.9757813153701</v>
      </c>
      <c r="AD12" s="1">
        <v>289.72744834731373</v>
      </c>
      <c r="AE12" s="1">
        <v>785.33128034593017</v>
      </c>
      <c r="AF12" s="1">
        <v>706.59253653974531</v>
      </c>
    </row>
    <row r="13" spans="1:32" x14ac:dyDescent="0.2">
      <c r="A13" t="str">
        <f t="shared" si="0"/>
        <v>20030_26</v>
      </c>
      <c r="B13" s="1">
        <v>2003</v>
      </c>
      <c r="C13" s="1">
        <v>0</v>
      </c>
      <c r="D13" s="1">
        <v>26</v>
      </c>
      <c r="E13" s="1">
        <v>8.4505629638847363E-2</v>
      </c>
      <c r="F13" s="1">
        <v>0.35799965683209156</v>
      </c>
      <c r="G13" s="1">
        <v>0.24605438799550866</v>
      </c>
      <c r="H13" s="1">
        <v>0.24144933938073654</v>
      </c>
      <c r="I13" s="1">
        <v>4.9096604501830177E-2</v>
      </c>
      <c r="J13" s="1">
        <v>2.0894381650991459E-2</v>
      </c>
      <c r="K13" s="1">
        <v>0.1186080488278773</v>
      </c>
      <c r="L13" s="1">
        <v>6.4413303974845543E-2</v>
      </c>
      <c r="M13" s="1">
        <v>0.26071925788276606</v>
      </c>
      <c r="N13" s="1">
        <v>0.11261373323861593</v>
      </c>
      <c r="O13" s="1">
        <v>0.18481851810111</v>
      </c>
      <c r="P13" s="1">
        <v>7.2330792444629408E-2</v>
      </c>
      <c r="Q13" s="1">
        <v>0.1728732400558472</v>
      </c>
      <c r="R13" s="1">
        <v>1.3623105474325437E-2</v>
      </c>
      <c r="S13" s="1">
        <v>1195.2920682383574</v>
      </c>
      <c r="T13" s="1">
        <v>594.8457431483539</v>
      </c>
      <c r="U13" s="1">
        <v>332.95798097342208</v>
      </c>
      <c r="V13" s="1">
        <v>394.25236498244567</v>
      </c>
      <c r="W13" s="1">
        <v>2046.5850965872705</v>
      </c>
      <c r="Y13" s="1">
        <v>611.76807662242163</v>
      </c>
      <c r="Z13" s="1">
        <v>543.23569635310025</v>
      </c>
      <c r="AA13" s="1">
        <v>514.52843937447631</v>
      </c>
      <c r="AB13" s="1">
        <v>774.56032051687623</v>
      </c>
      <c r="AC13" s="1">
        <v>919.97091514239014</v>
      </c>
      <c r="AD13" s="1">
        <v>199.77763211512212</v>
      </c>
      <c r="AE13" s="1">
        <v>486.97839277801449</v>
      </c>
      <c r="AF13" s="1">
        <v>382.11219476763387</v>
      </c>
    </row>
    <row r="14" spans="1:32" x14ac:dyDescent="0.2">
      <c r="A14" t="str">
        <f t="shared" si="0"/>
        <v>20030_29</v>
      </c>
      <c r="B14" s="1">
        <v>2003</v>
      </c>
      <c r="C14" s="1">
        <v>0</v>
      </c>
      <c r="D14" s="1">
        <v>29</v>
      </c>
      <c r="E14" s="1">
        <v>7.3331202160727887E-2</v>
      </c>
      <c r="F14" s="1">
        <v>0.42430498131759015</v>
      </c>
      <c r="G14" s="1">
        <v>0.22060228481755753</v>
      </c>
      <c r="H14" s="1">
        <v>0.22403859140441379</v>
      </c>
      <c r="I14" s="1">
        <v>4.6922789459515973E-2</v>
      </c>
      <c r="J14" s="1">
        <v>1.0800150840151065E-2</v>
      </c>
      <c r="K14" s="1">
        <v>0.10919132080519128</v>
      </c>
      <c r="L14" s="1">
        <v>8.7498305496674145E-2</v>
      </c>
      <c r="M14" s="1">
        <v>0.21262374746036306</v>
      </c>
      <c r="N14" s="1">
        <v>0.12771313529009293</v>
      </c>
      <c r="O14" s="1">
        <v>0.18266910718449295</v>
      </c>
      <c r="P14" s="1">
        <v>9.2931996165136116E-2</v>
      </c>
      <c r="Q14" s="1">
        <v>0.17724884512696268</v>
      </c>
      <c r="R14" s="1">
        <v>1.0123542471061005E-2</v>
      </c>
      <c r="S14" s="1">
        <v>1280.2915499755968</v>
      </c>
      <c r="T14" s="1">
        <v>675.41683946252545</v>
      </c>
      <c r="U14" s="1">
        <v>332.16360708131623</v>
      </c>
      <c r="V14" s="1">
        <v>453.27024073636272</v>
      </c>
      <c r="W14" s="1">
        <v>2407.0385633978885</v>
      </c>
      <c r="Y14" s="1">
        <v>781.6157055262928</v>
      </c>
      <c r="Z14" s="1">
        <v>591.06590820441033</v>
      </c>
      <c r="AA14" s="1">
        <v>559.99173205013767</v>
      </c>
      <c r="AB14" s="1">
        <v>894.55241861715433</v>
      </c>
      <c r="AC14" s="1">
        <v>982.98479611916673</v>
      </c>
      <c r="AD14" s="1">
        <v>198.58290060825431</v>
      </c>
      <c r="AE14" s="1">
        <v>562.47058320871952</v>
      </c>
      <c r="AF14" s="1">
        <v>684.29269133116793</v>
      </c>
    </row>
    <row r="15" spans="1:32" x14ac:dyDescent="0.2">
      <c r="A15" t="str">
        <f t="shared" si="0"/>
        <v>20030_31</v>
      </c>
      <c r="B15" s="1">
        <v>2003</v>
      </c>
      <c r="C15" s="1">
        <v>0</v>
      </c>
      <c r="D15" s="1">
        <v>31</v>
      </c>
      <c r="E15" s="1">
        <v>7.6085926909010143E-2</v>
      </c>
      <c r="F15" s="1">
        <v>0.45323878517997984</v>
      </c>
      <c r="G15" s="1">
        <v>0.21436517080723766</v>
      </c>
      <c r="H15" s="1">
        <v>0.19423655794328182</v>
      </c>
      <c r="I15" s="1">
        <v>5.4775968492838618E-2</v>
      </c>
      <c r="J15" s="1">
        <v>7.2975906676806821E-3</v>
      </c>
      <c r="K15" s="1">
        <v>0.17727850242752888</v>
      </c>
      <c r="L15" s="1">
        <v>8.3374764802430459E-2</v>
      </c>
      <c r="M15" s="1">
        <v>0.18838456553397734</v>
      </c>
      <c r="N15" s="1">
        <v>0.12262519482496673</v>
      </c>
      <c r="O15" s="1">
        <v>0.15926045892338681</v>
      </c>
      <c r="P15" s="1">
        <v>9.8886154116733543E-2</v>
      </c>
      <c r="Q15" s="1">
        <v>0.15992347721463429</v>
      </c>
      <c r="R15" s="1">
        <v>1.0266882156365802E-2</v>
      </c>
      <c r="S15" s="1">
        <v>1391.5763707785347</v>
      </c>
      <c r="T15" s="1">
        <v>649.62603482694453</v>
      </c>
      <c r="U15" s="1">
        <v>423.09511724733244</v>
      </c>
      <c r="V15" s="1">
        <v>607.37187670744197</v>
      </c>
      <c r="W15" s="1">
        <v>1951.0601007391358</v>
      </c>
      <c r="Y15" s="1">
        <v>710.34466874320276</v>
      </c>
      <c r="Z15" s="1">
        <v>525.85558564629628</v>
      </c>
      <c r="AA15" s="1">
        <v>608.2667630896176</v>
      </c>
      <c r="AB15" s="1">
        <v>1025.5426791007715</v>
      </c>
      <c r="AC15" s="1">
        <v>1125.9774599681111</v>
      </c>
      <c r="AD15" s="1">
        <v>242.26579158641556</v>
      </c>
      <c r="AE15" s="1">
        <v>625.2620952519884</v>
      </c>
      <c r="AF15" s="1">
        <v>719.8507860118159</v>
      </c>
    </row>
    <row r="16" spans="1:32" x14ac:dyDescent="0.2">
      <c r="A16" t="str">
        <f t="shared" si="0"/>
        <v>20030_33</v>
      </c>
      <c r="B16" s="1">
        <v>2003</v>
      </c>
      <c r="C16" s="1">
        <v>0</v>
      </c>
      <c r="D16" s="1">
        <v>33</v>
      </c>
      <c r="E16" s="1">
        <v>9.4183271068865787E-2</v>
      </c>
      <c r="F16" s="1">
        <v>0.40892696866614531</v>
      </c>
      <c r="G16" s="1">
        <v>0.20545155671150461</v>
      </c>
      <c r="H16" s="1">
        <v>0.22582869193366129</v>
      </c>
      <c r="I16" s="1">
        <v>5.9217772942562141E-2</v>
      </c>
      <c r="J16" s="1">
        <v>6.3917386773400565E-3</v>
      </c>
      <c r="K16" s="1">
        <v>0.12812869113677819</v>
      </c>
      <c r="L16" s="1">
        <v>7.7995193486637721E-2</v>
      </c>
      <c r="M16" s="1">
        <v>0.19229397252759717</v>
      </c>
      <c r="N16" s="1">
        <v>0.14540116931838498</v>
      </c>
      <c r="O16" s="1">
        <v>0.17728725143204499</v>
      </c>
      <c r="P16" s="1">
        <v>7.5373201265806683E-2</v>
      </c>
      <c r="Q16" s="1">
        <v>0.19629837956580637</v>
      </c>
      <c r="R16" s="1">
        <v>7.2221412670143972E-3</v>
      </c>
      <c r="S16" s="1">
        <v>1441.8454681314381</v>
      </c>
      <c r="T16" s="1">
        <v>810.37309085110644</v>
      </c>
      <c r="U16" s="1">
        <v>484.79571056233584</v>
      </c>
      <c r="V16" s="1">
        <v>645.10637371085136</v>
      </c>
      <c r="W16" s="1">
        <v>1885.958388231938</v>
      </c>
      <c r="Y16" s="1">
        <v>808.22835197447534</v>
      </c>
      <c r="Z16" s="1">
        <v>581.90377737666574</v>
      </c>
      <c r="AA16" s="1">
        <v>660.5310598122245</v>
      </c>
      <c r="AB16" s="1">
        <v>1099.5703991627561</v>
      </c>
      <c r="AC16" s="1">
        <v>1195.4984441828174</v>
      </c>
      <c r="AD16" s="1">
        <v>307.04935982925372</v>
      </c>
      <c r="AE16" s="1">
        <v>782.039443042122</v>
      </c>
      <c r="AF16" s="1">
        <v>650.72607543108882</v>
      </c>
    </row>
    <row r="17" spans="1:32" x14ac:dyDescent="0.2">
      <c r="A17" t="str">
        <f t="shared" si="0"/>
        <v>20030_35</v>
      </c>
      <c r="B17" s="1">
        <v>2003</v>
      </c>
      <c r="C17" s="1">
        <v>0</v>
      </c>
      <c r="D17" s="1">
        <v>35</v>
      </c>
      <c r="E17" s="1">
        <v>5.6470788472249282E-2</v>
      </c>
      <c r="F17" s="1">
        <v>0.4710745936591399</v>
      </c>
      <c r="G17" s="1">
        <v>0.23302738948824891</v>
      </c>
      <c r="H17" s="1">
        <v>0.17523778642928411</v>
      </c>
      <c r="I17" s="1">
        <v>5.4663095397604833E-2</v>
      </c>
      <c r="J17" s="1">
        <v>9.5263465534891848E-3</v>
      </c>
      <c r="K17" s="1">
        <v>0.21380726322747604</v>
      </c>
      <c r="L17" s="1">
        <v>7.2733416684699043E-2</v>
      </c>
      <c r="M17" s="1">
        <v>0.20013313787183559</v>
      </c>
      <c r="N17" s="1">
        <v>0.13888614035002664</v>
      </c>
      <c r="O17" s="1">
        <v>0.13603220238373981</v>
      </c>
      <c r="P17" s="1">
        <v>6.9068259156307016E-2</v>
      </c>
      <c r="Q17" s="1">
        <v>0.16241432669303951</v>
      </c>
      <c r="R17" s="1">
        <v>6.9252536328700889E-3</v>
      </c>
      <c r="S17" s="1">
        <v>1396.7988099974164</v>
      </c>
      <c r="T17" s="1">
        <v>1013.7428897145555</v>
      </c>
      <c r="U17" s="1">
        <v>578.52064156583697</v>
      </c>
      <c r="V17" s="1">
        <v>833.19983558136926</v>
      </c>
      <c r="W17" s="1">
        <v>2734.5746870004223</v>
      </c>
      <c r="Y17" s="1">
        <v>1018.7793619594279</v>
      </c>
      <c r="Z17" s="1">
        <v>767.09162575691096</v>
      </c>
      <c r="AA17" s="1">
        <v>806.26688765059021</v>
      </c>
      <c r="AB17" s="1">
        <v>1476.8029924548493</v>
      </c>
      <c r="AC17" s="1">
        <v>1297.0229221609807</v>
      </c>
      <c r="AD17" s="1">
        <v>331.68594318619171</v>
      </c>
      <c r="AE17" s="1">
        <v>926.2833499729378</v>
      </c>
      <c r="AF17" s="1">
        <v>827.39969380048217</v>
      </c>
    </row>
    <row r="18" spans="1:32" x14ac:dyDescent="0.2">
      <c r="A18" t="str">
        <f t="shared" si="0"/>
        <v>20030_43</v>
      </c>
      <c r="B18" s="1">
        <v>2003</v>
      </c>
      <c r="C18" s="1">
        <v>0</v>
      </c>
      <c r="D18" s="1">
        <v>43</v>
      </c>
      <c r="E18" s="1">
        <v>8.1126572192999902E-2</v>
      </c>
      <c r="F18" s="1">
        <v>0.47148121899914058</v>
      </c>
      <c r="G18" s="1">
        <v>0.18808574190289612</v>
      </c>
      <c r="H18" s="1">
        <v>0.19444427960302924</v>
      </c>
      <c r="I18" s="1">
        <v>5.2987281002074955E-2</v>
      </c>
      <c r="J18" s="1">
        <v>1.1874906299816902E-2</v>
      </c>
      <c r="K18" s="1">
        <v>0.23260431606322918</v>
      </c>
      <c r="L18" s="1">
        <v>7.1161199742670475E-2</v>
      </c>
      <c r="M18" s="1">
        <v>0.20019533142217627</v>
      </c>
      <c r="N18" s="1">
        <v>0.11329776840192916</v>
      </c>
      <c r="O18" s="1">
        <v>0.16471702642543065</v>
      </c>
      <c r="P18" s="1">
        <v>6.8947579086858932E-2</v>
      </c>
      <c r="Q18" s="1">
        <v>0.14023437842929012</v>
      </c>
      <c r="R18" s="1">
        <v>8.8424004283730821E-3</v>
      </c>
      <c r="S18" s="1">
        <v>1632.8992373991298</v>
      </c>
      <c r="T18" s="1">
        <v>730.44028238985925</v>
      </c>
      <c r="U18" s="1">
        <v>484.7825298366875</v>
      </c>
      <c r="V18" s="1">
        <v>713.07397787492414</v>
      </c>
      <c r="W18" s="1">
        <v>2054.2246760636594</v>
      </c>
      <c r="Y18" s="1">
        <v>709.17408566095253</v>
      </c>
      <c r="Z18" s="1">
        <v>610.69065632727268</v>
      </c>
      <c r="AA18" s="1">
        <v>733.02657473222735</v>
      </c>
      <c r="AB18" s="1">
        <v>1075.3032682040307</v>
      </c>
      <c r="AC18" s="1">
        <v>1307.4667705318641</v>
      </c>
      <c r="AD18" s="1">
        <v>289.83794658334614</v>
      </c>
      <c r="AE18" s="1">
        <v>751.83004845391758</v>
      </c>
      <c r="AF18" s="1">
        <v>788.29276753389945</v>
      </c>
    </row>
    <row r="19" spans="1:32" x14ac:dyDescent="0.2">
      <c r="A19" t="str">
        <f t="shared" si="0"/>
        <v>20040_</v>
      </c>
      <c r="B19" s="1">
        <v>2004</v>
      </c>
      <c r="C19" s="1">
        <v>0</v>
      </c>
    </row>
    <row r="20" spans="1:32" x14ac:dyDescent="0.2">
      <c r="A20" t="str">
        <f t="shared" si="0"/>
        <v>20040_0</v>
      </c>
      <c r="B20" s="1">
        <v>2004</v>
      </c>
      <c r="C20" s="1">
        <v>0</v>
      </c>
      <c r="D20" s="1">
        <v>0</v>
      </c>
      <c r="E20" s="1">
        <v>7.2474768250350791E-2</v>
      </c>
      <c r="F20" s="1">
        <v>0.43761859646979667</v>
      </c>
      <c r="G20" s="1">
        <v>0.2255805316244297</v>
      </c>
      <c r="H20" s="1">
        <v>0.20306472264577136</v>
      </c>
      <c r="I20" s="1">
        <v>5.2516748476304762E-2</v>
      </c>
      <c r="J20" s="1">
        <v>8.7446325334103424E-3</v>
      </c>
      <c r="K20" s="1">
        <v>0.17658960836256268</v>
      </c>
      <c r="L20" s="1">
        <v>7.3150550308720044E-2</v>
      </c>
      <c r="M20" s="1">
        <v>0.19943455044160943</v>
      </c>
      <c r="N20" s="1">
        <v>0.13688252515136226</v>
      </c>
      <c r="O20" s="1">
        <v>0.15698094026546888</v>
      </c>
      <c r="P20" s="1">
        <v>7.8340956996899996E-2</v>
      </c>
      <c r="Q20" s="1">
        <v>0.17162800447753918</v>
      </c>
      <c r="R20" s="1">
        <v>6.9928639959685873E-3</v>
      </c>
      <c r="S20" s="1">
        <v>1481.1792270351179</v>
      </c>
      <c r="T20" s="1">
        <v>899.49406779665105</v>
      </c>
      <c r="U20" s="1">
        <v>517.48638868706018</v>
      </c>
      <c r="V20" s="1">
        <v>713.55472897403524</v>
      </c>
      <c r="W20" s="1">
        <v>2498.1829179491156</v>
      </c>
      <c r="Y20" s="1">
        <v>937.09285755128485</v>
      </c>
      <c r="Z20" s="1">
        <v>672.82617211014121</v>
      </c>
      <c r="AA20" s="1">
        <v>736.84719486717665</v>
      </c>
      <c r="AB20" s="1">
        <v>1280.5937814949461</v>
      </c>
      <c r="AC20" s="1">
        <v>1260.2629822361971</v>
      </c>
      <c r="AD20" s="1">
        <v>302.65765365044604</v>
      </c>
      <c r="AE20" s="1">
        <v>798.76488791856468</v>
      </c>
      <c r="AF20" s="1">
        <v>790.5576350072032</v>
      </c>
    </row>
    <row r="21" spans="1:32" x14ac:dyDescent="0.2">
      <c r="A21" t="str">
        <f t="shared" si="0"/>
        <v>20040_26</v>
      </c>
      <c r="B21" s="1">
        <v>2004</v>
      </c>
      <c r="C21" s="1">
        <v>0</v>
      </c>
      <c r="D21" s="1">
        <v>26</v>
      </c>
      <c r="E21" s="1">
        <v>8.6429427074942625E-2</v>
      </c>
      <c r="F21" s="1">
        <v>0.36900629951201186</v>
      </c>
      <c r="G21" s="1">
        <v>0.24037300572116704</v>
      </c>
      <c r="H21" s="1">
        <v>0.24179033368918265</v>
      </c>
      <c r="I21" s="1">
        <v>4.4120236250860187E-2</v>
      </c>
      <c r="J21" s="1">
        <v>1.8280697751831276E-2</v>
      </c>
      <c r="K21" s="1">
        <v>0.12468912155309507</v>
      </c>
      <c r="L21" s="1">
        <v>6.0363030116833215E-2</v>
      </c>
      <c r="M21" s="1">
        <v>0.25782720324264058</v>
      </c>
      <c r="N21" s="1">
        <v>0.113604020516534</v>
      </c>
      <c r="O21" s="1">
        <v>0.18392942411841692</v>
      </c>
      <c r="P21" s="1">
        <v>7.7052883006038297E-2</v>
      </c>
      <c r="Q21" s="1">
        <v>0.17038892540785086</v>
      </c>
      <c r="R21" s="1">
        <v>1.2145392038577995E-2</v>
      </c>
      <c r="S21" s="1">
        <v>1351.665264429025</v>
      </c>
      <c r="T21" s="1">
        <v>589.97015435843412</v>
      </c>
      <c r="U21" s="1">
        <v>352.06701181213873</v>
      </c>
      <c r="V21" s="1">
        <v>419.5854280822777</v>
      </c>
      <c r="W21" s="1">
        <v>2120.5119024894311</v>
      </c>
      <c r="Y21" s="1">
        <v>628.05822131241894</v>
      </c>
      <c r="Z21" s="1">
        <v>552.3954836330239</v>
      </c>
      <c r="AA21" s="1">
        <v>508.05119470370329</v>
      </c>
      <c r="AB21" s="1">
        <v>827.45835787364001</v>
      </c>
      <c r="AC21" s="1">
        <v>971.47963682884472</v>
      </c>
      <c r="AD21" s="1">
        <v>217.20291968574827</v>
      </c>
      <c r="AE21" s="1">
        <v>498.63133838760058</v>
      </c>
      <c r="AF21" s="1">
        <v>594.80391307967659</v>
      </c>
    </row>
    <row r="22" spans="1:32" x14ac:dyDescent="0.2">
      <c r="A22" t="str">
        <f t="shared" si="0"/>
        <v>20040_29</v>
      </c>
      <c r="B22" s="1">
        <v>2004</v>
      </c>
      <c r="C22" s="1">
        <v>0</v>
      </c>
      <c r="D22" s="1">
        <v>29</v>
      </c>
      <c r="E22" s="1">
        <v>7.4889498708678198E-2</v>
      </c>
      <c r="F22" s="1">
        <v>0.41520082643406286</v>
      </c>
      <c r="G22" s="1">
        <v>0.21284300750254107</v>
      </c>
      <c r="H22" s="1">
        <v>0.24481489347895852</v>
      </c>
      <c r="I22" s="1">
        <v>4.3643757860296339E-2</v>
      </c>
      <c r="J22" s="1">
        <v>8.6080160155056536E-3</v>
      </c>
      <c r="K22" s="1">
        <v>0.10785901139647844</v>
      </c>
      <c r="L22" s="1">
        <v>8.4639853204808296E-2</v>
      </c>
      <c r="M22" s="1">
        <v>0.21405553563173194</v>
      </c>
      <c r="N22" s="1">
        <v>0.12705750945681318</v>
      </c>
      <c r="O22" s="1">
        <v>0.18077517107040417</v>
      </c>
      <c r="P22" s="1">
        <v>9.2536821737469535E-2</v>
      </c>
      <c r="Q22" s="1">
        <v>0.18548839066994166</v>
      </c>
      <c r="R22" s="1">
        <v>7.5877068324139195E-3</v>
      </c>
      <c r="S22" s="1">
        <v>1350.4213524870488</v>
      </c>
      <c r="T22" s="1">
        <v>705.16145046560075</v>
      </c>
      <c r="U22" s="1">
        <v>346.5136516636797</v>
      </c>
      <c r="V22" s="1">
        <v>472.82804054586637</v>
      </c>
      <c r="W22" s="1">
        <v>2523.3658864150884</v>
      </c>
      <c r="Y22" s="1">
        <v>827.5651493366604</v>
      </c>
      <c r="Z22" s="1">
        <v>587.88122559670239</v>
      </c>
      <c r="AA22" s="1">
        <v>542.94152641403241</v>
      </c>
      <c r="AB22" s="1">
        <v>953.45374531524988</v>
      </c>
      <c r="AC22" s="1">
        <v>1031.2502766536716</v>
      </c>
      <c r="AD22" s="1">
        <v>218.85015351994772</v>
      </c>
      <c r="AE22" s="1">
        <v>599.95591934436322</v>
      </c>
      <c r="AF22" s="1">
        <v>600.81958965942363</v>
      </c>
    </row>
    <row r="23" spans="1:32" x14ac:dyDescent="0.2">
      <c r="A23" t="str">
        <f t="shared" si="0"/>
        <v>20040_31</v>
      </c>
      <c r="B23" s="1">
        <v>2004</v>
      </c>
      <c r="C23" s="1">
        <v>0</v>
      </c>
      <c r="D23" s="1">
        <v>31</v>
      </c>
      <c r="E23" s="1">
        <v>7.4804055762900418E-2</v>
      </c>
      <c r="F23" s="1">
        <v>0.45248583946683701</v>
      </c>
      <c r="G23" s="1">
        <v>0.22295997710051174</v>
      </c>
      <c r="H23" s="1">
        <v>0.18950081371001914</v>
      </c>
      <c r="I23" s="1">
        <v>5.1685290492432749E-2</v>
      </c>
      <c r="J23" s="1">
        <v>8.5640234672215623E-3</v>
      </c>
      <c r="K23" s="1">
        <v>0.17733898326046726</v>
      </c>
      <c r="L23" s="1">
        <v>8.24549337307144E-2</v>
      </c>
      <c r="M23" s="1">
        <v>0.19050823077393469</v>
      </c>
      <c r="N23" s="1">
        <v>0.1211114307202967</v>
      </c>
      <c r="O23" s="1">
        <v>0.15950448079276039</v>
      </c>
      <c r="P23" s="1">
        <v>9.4866931292145656E-2</v>
      </c>
      <c r="Q23" s="1">
        <v>0.16443792007574798</v>
      </c>
      <c r="R23" s="1">
        <v>9.7770893538629399E-3</v>
      </c>
      <c r="S23" s="1">
        <v>1502.6509830997484</v>
      </c>
      <c r="T23" s="1">
        <v>720.73516630641734</v>
      </c>
      <c r="U23" s="1">
        <v>426.40959562688346</v>
      </c>
      <c r="V23" s="1">
        <v>658.07649211050148</v>
      </c>
      <c r="W23" s="1">
        <v>2118.5600880053867</v>
      </c>
      <c r="Y23" s="1">
        <v>791.79987328696859</v>
      </c>
      <c r="Z23" s="1">
        <v>573.53932776685974</v>
      </c>
      <c r="AA23" s="1">
        <v>671.78353205189535</v>
      </c>
      <c r="AB23" s="1">
        <v>1066.8395165481979</v>
      </c>
      <c r="AC23" s="1">
        <v>1176.0399271075485</v>
      </c>
      <c r="AD23" s="1">
        <v>256.54398457043368</v>
      </c>
      <c r="AE23" s="1">
        <v>676.34563982182806</v>
      </c>
      <c r="AF23" s="1">
        <v>623.01926364893598</v>
      </c>
    </row>
    <row r="24" spans="1:32" x14ac:dyDescent="0.2">
      <c r="A24" t="str">
        <f t="shared" si="0"/>
        <v>20040_33</v>
      </c>
      <c r="B24" s="1">
        <v>2004</v>
      </c>
      <c r="C24" s="1">
        <v>0</v>
      </c>
      <c r="D24" s="1">
        <v>33</v>
      </c>
      <c r="E24" s="1">
        <v>9.412004462025883E-2</v>
      </c>
      <c r="F24" s="1">
        <v>0.40824111998466311</v>
      </c>
      <c r="G24" s="1">
        <v>0.20653303679273502</v>
      </c>
      <c r="H24" s="1">
        <v>0.23253362986069459</v>
      </c>
      <c r="I24" s="1">
        <v>5.3171501742310417E-2</v>
      </c>
      <c r="J24" s="1">
        <v>5.4006669992908134E-3</v>
      </c>
      <c r="K24" s="1">
        <v>0.12373250437052971</v>
      </c>
      <c r="L24" s="1">
        <v>7.6069921914150851E-2</v>
      </c>
      <c r="M24" s="1">
        <v>0.19057189721951504</v>
      </c>
      <c r="N24" s="1">
        <v>0.14704656001530694</v>
      </c>
      <c r="O24" s="1">
        <v>0.17649557796045276</v>
      </c>
      <c r="P24" s="1">
        <v>8.0239589683553186E-2</v>
      </c>
      <c r="Q24" s="1">
        <v>0.20022922545928781</v>
      </c>
      <c r="R24" s="1">
        <v>5.6147233771379791E-3</v>
      </c>
      <c r="S24" s="1">
        <v>1566.8795591048797</v>
      </c>
      <c r="T24" s="1">
        <v>845.29345901492638</v>
      </c>
      <c r="U24" s="1">
        <v>501.77949779097662</v>
      </c>
      <c r="V24" s="1">
        <v>685.74391414671686</v>
      </c>
      <c r="W24" s="1">
        <v>2129.130458660316</v>
      </c>
      <c r="Y24" s="1">
        <v>839.0630406895724</v>
      </c>
      <c r="Z24" s="1">
        <v>615.57423810636828</v>
      </c>
      <c r="AA24" s="1">
        <v>676.70884098024521</v>
      </c>
      <c r="AB24" s="1">
        <v>1212.3839817946919</v>
      </c>
      <c r="AC24" s="1">
        <v>1285.6523759590059</v>
      </c>
      <c r="AD24" s="1">
        <v>313.78267413622547</v>
      </c>
      <c r="AE24" s="1">
        <v>797.09199142896261</v>
      </c>
      <c r="AF24" s="1">
        <v>658.09418165228158</v>
      </c>
    </row>
    <row r="25" spans="1:32" x14ac:dyDescent="0.2">
      <c r="A25" t="str">
        <f t="shared" si="0"/>
        <v>20040_35</v>
      </c>
      <c r="B25" s="1">
        <v>2004</v>
      </c>
      <c r="C25" s="1">
        <v>0</v>
      </c>
      <c r="D25" s="1">
        <v>35</v>
      </c>
      <c r="E25" s="1">
        <v>5.4552456201156729E-2</v>
      </c>
      <c r="F25" s="1">
        <v>0.4580041675956496</v>
      </c>
      <c r="G25" s="1">
        <v>0.24462022695667965</v>
      </c>
      <c r="H25" s="1">
        <v>0.17879056947793942</v>
      </c>
      <c r="I25" s="1">
        <v>5.4718603839569391E-2</v>
      </c>
      <c r="J25" s="1">
        <v>9.3139759291583149E-3</v>
      </c>
      <c r="K25" s="1">
        <v>0.21661376692621287</v>
      </c>
      <c r="L25" s="1">
        <v>6.9869949612007196E-2</v>
      </c>
      <c r="M25" s="1">
        <v>0.19691467211411826</v>
      </c>
      <c r="N25" s="1">
        <v>0.14396294728742504</v>
      </c>
      <c r="O25" s="1">
        <v>0.13522211191843164</v>
      </c>
      <c r="P25" s="1">
        <v>7.1910770444308228E-2</v>
      </c>
      <c r="Q25" s="1">
        <v>0.15970991796920567</v>
      </c>
      <c r="R25" s="1">
        <v>5.7958637284348013E-3</v>
      </c>
      <c r="S25" s="1">
        <v>1409.2725615207933</v>
      </c>
      <c r="T25" s="1">
        <v>1063.7401115665923</v>
      </c>
      <c r="U25" s="1">
        <v>597.20698984259138</v>
      </c>
      <c r="V25" s="1">
        <v>863.45236087559113</v>
      </c>
      <c r="W25" s="1">
        <v>2885.1997921972543</v>
      </c>
      <c r="Y25" s="1">
        <v>1069.7285277294905</v>
      </c>
      <c r="Z25" s="1">
        <v>773.48557998879073</v>
      </c>
      <c r="AA25" s="1">
        <v>863.6088635716128</v>
      </c>
      <c r="AB25" s="1">
        <v>1490.6628725555511</v>
      </c>
      <c r="AC25" s="1">
        <v>1356.6532117315815</v>
      </c>
      <c r="AD25" s="1">
        <v>341.48590997004504</v>
      </c>
      <c r="AE25" s="1">
        <v>920.59698968769487</v>
      </c>
      <c r="AF25" s="1">
        <v>1027.4206527006033</v>
      </c>
    </row>
    <row r="26" spans="1:32" x14ac:dyDescent="0.2">
      <c r="A26" t="str">
        <f t="shared" si="0"/>
        <v>20040_43</v>
      </c>
      <c r="B26" s="1">
        <v>2004</v>
      </c>
      <c r="C26" s="1">
        <v>0</v>
      </c>
      <c r="D26" s="1">
        <v>43</v>
      </c>
      <c r="E26" s="1">
        <v>8.0778806181197302E-2</v>
      </c>
      <c r="F26" s="1">
        <v>0.479036145432641</v>
      </c>
      <c r="G26" s="1">
        <v>0.19068376753708893</v>
      </c>
      <c r="H26" s="1">
        <v>0.18586546584823346</v>
      </c>
      <c r="I26" s="1">
        <v>5.4965241767407906E-2</v>
      </c>
      <c r="J26" s="1">
        <v>8.6705732334311225E-3</v>
      </c>
      <c r="K26" s="1">
        <v>0.23463935689041726</v>
      </c>
      <c r="L26" s="1">
        <v>6.944954846630659E-2</v>
      </c>
      <c r="M26" s="1">
        <v>0.19057498869113679</v>
      </c>
      <c r="N26" s="1">
        <v>0.11807388272576715</v>
      </c>
      <c r="O26" s="1">
        <v>0.16170563791714984</v>
      </c>
      <c r="P26" s="1">
        <v>7.2926093663518793E-2</v>
      </c>
      <c r="Q26" s="1">
        <v>0.14365308704678911</v>
      </c>
      <c r="R26" s="1">
        <v>8.977404598909576E-3</v>
      </c>
      <c r="S26" s="1">
        <v>1613.2643367809326</v>
      </c>
      <c r="T26" s="1">
        <v>802.37150927158746</v>
      </c>
      <c r="U26" s="1">
        <v>522.49731700750158</v>
      </c>
      <c r="V26" s="1">
        <v>748.46170206989711</v>
      </c>
      <c r="W26" s="1">
        <v>2317.4430305776436</v>
      </c>
      <c r="Y26" s="1">
        <v>792.60464775430694</v>
      </c>
      <c r="Z26" s="1">
        <v>676.61699847959244</v>
      </c>
      <c r="AA26" s="1">
        <v>778.76720399753754</v>
      </c>
      <c r="AB26" s="1">
        <v>1183.4208401759286</v>
      </c>
      <c r="AC26" s="1">
        <v>1361.3451387555069</v>
      </c>
      <c r="AD26" s="1">
        <v>313.80441415774487</v>
      </c>
      <c r="AE26" s="1">
        <v>807.5560440122556</v>
      </c>
      <c r="AF26" s="1">
        <v>882.35460616970408</v>
      </c>
    </row>
    <row r="27" spans="1:32" x14ac:dyDescent="0.2">
      <c r="A27" t="str">
        <f t="shared" si="0"/>
        <v>20050_</v>
      </c>
      <c r="B27" s="1">
        <v>2005</v>
      </c>
      <c r="C27" s="1">
        <v>0</v>
      </c>
    </row>
    <row r="28" spans="1:32" x14ac:dyDescent="0.2">
      <c r="A28" t="str">
        <f t="shared" si="0"/>
        <v>20050_0</v>
      </c>
      <c r="B28" s="1">
        <v>2005</v>
      </c>
      <c r="C28" s="1">
        <v>0</v>
      </c>
      <c r="D28" s="1">
        <v>0</v>
      </c>
      <c r="E28" s="1">
        <v>7.3314999382721749E-2</v>
      </c>
      <c r="F28" s="1">
        <v>0.44974303153721246</v>
      </c>
      <c r="G28" s="1">
        <v>0.22377626495460787</v>
      </c>
      <c r="H28" s="1">
        <v>0.1938626647139802</v>
      </c>
      <c r="I28" s="1">
        <v>5.1392708728239589E-2</v>
      </c>
      <c r="J28" s="1">
        <v>7.9103306832832565E-3</v>
      </c>
      <c r="K28" s="1">
        <v>0.17657228736947028</v>
      </c>
      <c r="L28" s="1">
        <v>7.2622023933021834E-2</v>
      </c>
      <c r="M28" s="1">
        <v>0.19702018958807907</v>
      </c>
      <c r="N28" s="1">
        <v>0.13873248091115048</v>
      </c>
      <c r="O28" s="1">
        <v>0.1566746963903187</v>
      </c>
      <c r="P28" s="1">
        <v>8.2198738209255759E-2</v>
      </c>
      <c r="Q28" s="1">
        <v>0.16963788512752101</v>
      </c>
      <c r="R28" s="1">
        <v>6.5416984712273595E-3</v>
      </c>
      <c r="S28" s="1">
        <v>1623.9962243378707</v>
      </c>
      <c r="T28" s="1">
        <v>948.16974273239941</v>
      </c>
      <c r="U28" s="1">
        <v>566.72962601270194</v>
      </c>
      <c r="V28" s="1">
        <v>772.55910729193442</v>
      </c>
      <c r="W28" s="1">
        <v>2732.8484332418789</v>
      </c>
      <c r="Y28" s="1">
        <v>1011.7359304938257</v>
      </c>
      <c r="Z28" s="1">
        <v>699.47499755730064</v>
      </c>
      <c r="AA28" s="1">
        <v>805.48045146665049</v>
      </c>
      <c r="AB28" s="1">
        <v>1372.6236835212273</v>
      </c>
      <c r="AC28" s="1">
        <v>1340.9531544559886</v>
      </c>
      <c r="AD28" s="1">
        <v>334.19611829168224</v>
      </c>
      <c r="AE28" s="1">
        <v>875.36600522214542</v>
      </c>
      <c r="AF28" s="1">
        <v>778.25497965208262</v>
      </c>
    </row>
    <row r="29" spans="1:32" x14ac:dyDescent="0.2">
      <c r="A29" t="str">
        <f t="shared" si="0"/>
        <v>20050_26</v>
      </c>
      <c r="B29" s="1">
        <v>2005</v>
      </c>
      <c r="C29" s="1">
        <v>0</v>
      </c>
      <c r="D29" s="1">
        <v>26</v>
      </c>
      <c r="E29" s="1">
        <v>9.6014948297974551E-2</v>
      </c>
      <c r="F29" s="1">
        <v>0.38247344243734882</v>
      </c>
      <c r="G29" s="1">
        <v>0.23540982399616364</v>
      </c>
      <c r="H29" s="1">
        <v>0.22603715548824679</v>
      </c>
      <c r="I29" s="1">
        <v>4.4461009571990069E-2</v>
      </c>
      <c r="J29" s="1">
        <v>1.5603620208296245E-2</v>
      </c>
      <c r="K29" s="1">
        <v>0.11999142905337033</v>
      </c>
      <c r="L29" s="1">
        <v>6.518696813071842E-2</v>
      </c>
      <c r="M29" s="1">
        <v>0.25381537699276224</v>
      </c>
      <c r="N29" s="1">
        <v>0.11827658653280866</v>
      </c>
      <c r="O29" s="1">
        <v>0.18973245631775057</v>
      </c>
      <c r="P29" s="1">
        <v>7.7663636314132756E-2</v>
      </c>
      <c r="Q29" s="1">
        <v>0.1647153979169737</v>
      </c>
      <c r="R29" s="1">
        <v>1.0618148741494141E-2</v>
      </c>
      <c r="S29" s="1">
        <v>1456.914539950139</v>
      </c>
      <c r="T29" s="1">
        <v>626.37750229586118</v>
      </c>
      <c r="U29" s="1">
        <v>363.27752282364287</v>
      </c>
      <c r="V29" s="1">
        <v>463.68242849988843</v>
      </c>
      <c r="W29" s="1">
        <v>2239.1499987636066</v>
      </c>
      <c r="Y29" s="1">
        <v>712.36467366839315</v>
      </c>
      <c r="Z29" s="1">
        <v>498.62931423831373</v>
      </c>
      <c r="AA29" s="1">
        <v>558.25362528216658</v>
      </c>
      <c r="AB29" s="1">
        <v>857.67740386130606</v>
      </c>
      <c r="AC29" s="1">
        <v>1030.8819017135168</v>
      </c>
      <c r="AD29" s="1">
        <v>241.18576224135987</v>
      </c>
      <c r="AE29" s="1">
        <v>588.67202412005793</v>
      </c>
      <c r="AF29" s="1">
        <v>598.10510042506144</v>
      </c>
    </row>
    <row r="30" spans="1:32" x14ac:dyDescent="0.2">
      <c r="A30" t="str">
        <f t="shared" si="0"/>
        <v>20050_29</v>
      </c>
      <c r="B30" s="1">
        <v>2005</v>
      </c>
      <c r="C30" s="1">
        <v>0</v>
      </c>
      <c r="D30" s="1">
        <v>29</v>
      </c>
      <c r="E30" s="1">
        <v>8.0958023982849597E-2</v>
      </c>
      <c r="F30" s="1">
        <v>0.41280349119642035</v>
      </c>
      <c r="G30" s="1">
        <v>0.22464775969512468</v>
      </c>
      <c r="H30" s="1">
        <v>0.23127638510414639</v>
      </c>
      <c r="I30" s="1">
        <v>4.2242676246200657E-2</v>
      </c>
      <c r="J30" s="1">
        <v>8.0716637752209688E-3</v>
      </c>
      <c r="K30" s="1">
        <v>0.10605224657498731</v>
      </c>
      <c r="L30" s="1">
        <v>8.3766627409744318E-2</v>
      </c>
      <c r="M30" s="1">
        <v>0.21231212115067591</v>
      </c>
      <c r="N30" s="1">
        <v>0.12431358241940631</v>
      </c>
      <c r="O30" s="1">
        <v>0.18340069930493097</v>
      </c>
      <c r="P30" s="1">
        <v>0.10136154739618251</v>
      </c>
      <c r="Q30" s="1">
        <v>0.18016020696313553</v>
      </c>
      <c r="R30" s="1">
        <v>8.6329687809028593E-3</v>
      </c>
      <c r="S30" s="1">
        <v>1533.1939547310283</v>
      </c>
      <c r="T30" s="1">
        <v>745.5654562297965</v>
      </c>
      <c r="U30" s="1">
        <v>382.08379346245971</v>
      </c>
      <c r="V30" s="1">
        <v>511.53283118047545</v>
      </c>
      <c r="W30" s="1">
        <v>2411.8499666569037</v>
      </c>
      <c r="Y30" s="1">
        <v>959.08397611495582</v>
      </c>
      <c r="Z30" s="1">
        <v>505.97214235694304</v>
      </c>
      <c r="AA30" s="1">
        <v>589.88591059594239</v>
      </c>
      <c r="AB30" s="1">
        <v>966.95796223245236</v>
      </c>
      <c r="AC30" s="1">
        <v>1146.9090946764247</v>
      </c>
      <c r="AD30" s="1">
        <v>236.52167905521989</v>
      </c>
      <c r="AE30" s="1">
        <v>625.26146561279984</v>
      </c>
      <c r="AF30" s="1">
        <v>803.66912645277534</v>
      </c>
    </row>
    <row r="31" spans="1:32" x14ac:dyDescent="0.2">
      <c r="A31" t="str">
        <f t="shared" si="0"/>
        <v>20050_31</v>
      </c>
      <c r="B31" s="1">
        <v>2005</v>
      </c>
      <c r="C31" s="1">
        <v>0</v>
      </c>
      <c r="D31" s="1">
        <v>31</v>
      </c>
      <c r="E31" s="1">
        <v>7.4221953374699418E-2</v>
      </c>
      <c r="F31" s="1">
        <v>0.47221033185556927</v>
      </c>
      <c r="G31" s="1">
        <v>0.20758211634134674</v>
      </c>
      <c r="H31" s="1">
        <v>0.18691581017534278</v>
      </c>
      <c r="I31" s="1">
        <v>5.1731574243630556E-2</v>
      </c>
      <c r="J31" s="1">
        <v>7.3382140094243754E-3</v>
      </c>
      <c r="K31" s="1">
        <v>0.17574402503248113</v>
      </c>
      <c r="L31" s="1">
        <v>8.1398423519004781E-2</v>
      </c>
      <c r="M31" s="1">
        <v>0.19389293663752699</v>
      </c>
      <c r="N31" s="1">
        <v>0.12414201096719472</v>
      </c>
      <c r="O31" s="1">
        <v>0.15881090454710181</v>
      </c>
      <c r="P31" s="1">
        <v>9.6745601858284472E-2</v>
      </c>
      <c r="Q31" s="1">
        <v>0.16066474183145632</v>
      </c>
      <c r="R31" s="1">
        <v>8.6013556069766146E-3</v>
      </c>
      <c r="S31" s="1">
        <v>1588.65529441741</v>
      </c>
      <c r="T31" s="1">
        <v>771.83949179783099</v>
      </c>
      <c r="U31" s="1">
        <v>469.1122184289938</v>
      </c>
      <c r="V31" s="1">
        <v>713.80649170689469</v>
      </c>
      <c r="W31" s="1">
        <v>2539.9471931197131</v>
      </c>
      <c r="Y31" s="1">
        <v>850.60288946609307</v>
      </c>
      <c r="Z31" s="1">
        <v>667.50646983439913</v>
      </c>
      <c r="AA31" s="1">
        <v>742.07222149724942</v>
      </c>
      <c r="AB31" s="1">
        <v>1180.0347801489095</v>
      </c>
      <c r="AC31" s="1">
        <v>1270.1957094403515</v>
      </c>
      <c r="AD31" s="1">
        <v>290.96299496604831</v>
      </c>
      <c r="AE31" s="1">
        <v>751.51640853047775</v>
      </c>
      <c r="AF31" s="1">
        <v>655.56402560158062</v>
      </c>
    </row>
    <row r="32" spans="1:32" x14ac:dyDescent="0.2">
      <c r="A32" t="str">
        <f t="shared" si="0"/>
        <v>20050_33</v>
      </c>
      <c r="B32" s="1">
        <v>2005</v>
      </c>
      <c r="C32" s="1">
        <v>0</v>
      </c>
      <c r="D32" s="1">
        <v>33</v>
      </c>
      <c r="E32" s="1">
        <v>9.3140146709567009E-2</v>
      </c>
      <c r="F32" s="1">
        <v>0.4178062318788186</v>
      </c>
      <c r="G32" s="1">
        <v>0.2045062562520035</v>
      </c>
      <c r="H32" s="1">
        <v>0.23175742751182501</v>
      </c>
      <c r="I32" s="1">
        <v>4.8478539869655876E-2</v>
      </c>
      <c r="J32" s="1">
        <v>4.3113977781207629E-3</v>
      </c>
      <c r="K32" s="1">
        <v>0.12132848029948166</v>
      </c>
      <c r="L32" s="1">
        <v>7.7648669759657091E-2</v>
      </c>
      <c r="M32" s="1">
        <v>0.18972566001957211</v>
      </c>
      <c r="N32" s="1">
        <v>0.14770800444815521</v>
      </c>
      <c r="O32" s="1">
        <v>0.17990175154390786</v>
      </c>
      <c r="P32" s="1">
        <v>8.3446549516496937E-2</v>
      </c>
      <c r="Q32" s="1">
        <v>0.19499280316924264</v>
      </c>
      <c r="R32" s="1">
        <v>5.2480812434712804E-3</v>
      </c>
      <c r="S32" s="1">
        <v>1699.5785041942272</v>
      </c>
      <c r="T32" s="1">
        <v>894.6413796949671</v>
      </c>
      <c r="U32" s="1">
        <v>555.13839675925442</v>
      </c>
      <c r="V32" s="1">
        <v>769.92336335293089</v>
      </c>
      <c r="W32" s="1">
        <v>2393.1760257779119</v>
      </c>
      <c r="Y32" s="1">
        <v>887.84557413377263</v>
      </c>
      <c r="Z32" s="1">
        <v>652.71606546112287</v>
      </c>
      <c r="AA32" s="1">
        <v>759.97585104332563</v>
      </c>
      <c r="AB32" s="1">
        <v>1322.396326693658</v>
      </c>
      <c r="AC32" s="1">
        <v>1353.8273342324294</v>
      </c>
      <c r="AD32" s="1">
        <v>345.26079168346149</v>
      </c>
      <c r="AE32" s="1">
        <v>872.32643725365665</v>
      </c>
      <c r="AF32" s="1">
        <v>659.27539360018216</v>
      </c>
    </row>
    <row r="33" spans="1:32" x14ac:dyDescent="0.2">
      <c r="A33" t="str">
        <f t="shared" si="0"/>
        <v>20050_35</v>
      </c>
      <c r="B33" s="1">
        <v>2005</v>
      </c>
      <c r="C33" s="1">
        <v>0</v>
      </c>
      <c r="D33" s="1">
        <v>35</v>
      </c>
      <c r="E33" s="1">
        <v>5.5637326730905858E-2</v>
      </c>
      <c r="F33" s="1">
        <v>0.47181014241882241</v>
      </c>
      <c r="G33" s="1">
        <v>0.24353376145105382</v>
      </c>
      <c r="H33" s="1">
        <v>0.16486927315335384</v>
      </c>
      <c r="I33" s="1">
        <v>5.5537730578268114E-2</v>
      </c>
      <c r="J33" s="1">
        <v>8.6117656676314575E-3</v>
      </c>
      <c r="K33" s="1">
        <v>0.21924398248614513</v>
      </c>
      <c r="L33" s="1">
        <v>6.7481511044711021E-2</v>
      </c>
      <c r="M33" s="1">
        <v>0.19148978349747123</v>
      </c>
      <c r="N33" s="1">
        <v>0.1462142142230809</v>
      </c>
      <c r="O33" s="1">
        <v>0.1317357271432239</v>
      </c>
      <c r="P33" s="1">
        <v>7.7409041248217791E-2</v>
      </c>
      <c r="Q33" s="1">
        <v>0.16107312009989946</v>
      </c>
      <c r="R33" s="1">
        <v>5.3526202572859068E-3</v>
      </c>
      <c r="S33" s="1">
        <v>1595.3746236752895</v>
      </c>
      <c r="T33" s="1">
        <v>1112.1919655395091</v>
      </c>
      <c r="U33" s="1">
        <v>653.04370186096071</v>
      </c>
      <c r="V33" s="1">
        <v>915.0139454989237</v>
      </c>
      <c r="W33" s="1">
        <v>3145.8008461752756</v>
      </c>
      <c r="Y33" s="1">
        <v>1152.9504892531515</v>
      </c>
      <c r="Z33" s="1">
        <v>816.0311351997716</v>
      </c>
      <c r="AA33" s="1">
        <v>944.47717175379091</v>
      </c>
      <c r="AB33" s="1">
        <v>1597.2503935719087</v>
      </c>
      <c r="AC33" s="1">
        <v>1432.8730782455198</v>
      </c>
      <c r="AD33" s="1">
        <v>374.73031837427385</v>
      </c>
      <c r="AE33" s="1">
        <v>1006.3393518778397</v>
      </c>
      <c r="AF33" s="1">
        <v>961.78393187546635</v>
      </c>
    </row>
    <row r="34" spans="1:32" x14ac:dyDescent="0.2">
      <c r="A34" t="str">
        <f t="shared" si="0"/>
        <v>20050_43</v>
      </c>
      <c r="B34" s="1">
        <v>2005</v>
      </c>
      <c r="C34" s="1">
        <v>0</v>
      </c>
      <c r="D34" s="1">
        <v>43</v>
      </c>
      <c r="E34" s="1">
        <v>7.7628569948989506E-2</v>
      </c>
      <c r="F34" s="1">
        <v>0.49026859837089948</v>
      </c>
      <c r="G34" s="1">
        <v>0.19240333524904679</v>
      </c>
      <c r="H34" s="1">
        <v>0.17784164228276758</v>
      </c>
      <c r="I34" s="1">
        <v>5.2318337116588745E-2</v>
      </c>
      <c r="J34" s="1">
        <v>9.5395170317138216E-3</v>
      </c>
      <c r="K34" s="1">
        <v>0.23280475462955805</v>
      </c>
      <c r="L34" s="1">
        <v>6.8624276559848263E-2</v>
      </c>
      <c r="M34" s="1">
        <v>0.19220215866125528</v>
      </c>
      <c r="N34" s="1">
        <v>0.12195311763213111</v>
      </c>
      <c r="O34" s="1">
        <v>0.1607989079493353</v>
      </c>
      <c r="P34" s="1">
        <v>7.1140902253666108E-2</v>
      </c>
      <c r="Q34" s="1">
        <v>0.14379845716790435</v>
      </c>
      <c r="R34" s="1">
        <v>8.6774251462981167E-3</v>
      </c>
      <c r="S34" s="1">
        <v>1745.1618188624475</v>
      </c>
      <c r="T34" s="1">
        <v>852.53700036256407</v>
      </c>
      <c r="U34" s="1">
        <v>572.45649938742758</v>
      </c>
      <c r="V34" s="1">
        <v>805.40802140218466</v>
      </c>
      <c r="W34" s="1">
        <v>2267.8201594299535</v>
      </c>
      <c r="Y34" s="1">
        <v>832.32974770473027</v>
      </c>
      <c r="Z34" s="1">
        <v>687.59200185110763</v>
      </c>
      <c r="AA34" s="1">
        <v>788.5114457220277</v>
      </c>
      <c r="AB34" s="1">
        <v>1206.4407277966643</v>
      </c>
      <c r="AC34" s="1">
        <v>1488.8390370344182</v>
      </c>
      <c r="AD34" s="1">
        <v>350.61306384737333</v>
      </c>
      <c r="AE34" s="1">
        <v>856.60115262217823</v>
      </c>
      <c r="AF34" s="1">
        <v>736.91646286507967</v>
      </c>
    </row>
    <row r="35" spans="1:32" x14ac:dyDescent="0.2">
      <c r="A35" t="str">
        <f t="shared" si="0"/>
        <v>20060_</v>
      </c>
      <c r="B35" s="1">
        <v>2006</v>
      </c>
      <c r="C35" s="1">
        <v>0</v>
      </c>
    </row>
    <row r="36" spans="1:32" x14ac:dyDescent="0.2">
      <c r="A36" t="str">
        <f t="shared" si="0"/>
        <v>20060_0</v>
      </c>
      <c r="B36" s="1">
        <v>2006</v>
      </c>
      <c r="C36" s="1">
        <v>0</v>
      </c>
      <c r="D36" s="1">
        <v>0</v>
      </c>
      <c r="E36" s="1">
        <v>7.3805668559695309E-2</v>
      </c>
      <c r="F36" s="1">
        <v>0.46055177870983505</v>
      </c>
      <c r="G36" s="1">
        <v>0.21670818620194024</v>
      </c>
      <c r="H36" s="1">
        <v>0.19173334649225648</v>
      </c>
      <c r="I36" s="1">
        <v>4.958423023297627E-2</v>
      </c>
      <c r="J36" s="1">
        <v>7.6167898033686491E-3</v>
      </c>
      <c r="K36" s="1">
        <v>0.17389473761635404</v>
      </c>
      <c r="L36" s="1">
        <v>7.2038127392600237E-2</v>
      </c>
      <c r="M36" s="1">
        <v>0.19565178860609017</v>
      </c>
      <c r="N36" s="1">
        <v>0.14283880036598437</v>
      </c>
      <c r="O36" s="1">
        <v>0.15659373210081037</v>
      </c>
      <c r="P36" s="1">
        <v>8.2492637424144186E-2</v>
      </c>
      <c r="Q36" s="1">
        <v>0.17016563319280467</v>
      </c>
      <c r="R36" s="1">
        <v>6.3245433012792188E-3</v>
      </c>
      <c r="S36" s="1">
        <v>1762.4651668686458</v>
      </c>
      <c r="T36" s="1">
        <v>1016.9414424994411</v>
      </c>
      <c r="U36" s="1">
        <v>596.0458961870122</v>
      </c>
      <c r="V36" s="1">
        <v>838.51544648770187</v>
      </c>
      <c r="W36" s="1">
        <v>2885.7404925054361</v>
      </c>
      <c r="Y36" s="1">
        <v>1102.5109459190844</v>
      </c>
      <c r="Z36" s="1">
        <v>747.70429025132921</v>
      </c>
      <c r="AA36" s="1">
        <v>848.46710050913373</v>
      </c>
      <c r="AB36" s="1">
        <v>1452.3315266500531</v>
      </c>
      <c r="AC36" s="1">
        <v>1440.7838457964269</v>
      </c>
      <c r="AD36" s="1">
        <v>370.26349604632435</v>
      </c>
      <c r="AE36" s="1">
        <v>929.81731571093076</v>
      </c>
      <c r="AF36" s="1">
        <v>992.29610537812766</v>
      </c>
    </row>
    <row r="37" spans="1:32" x14ac:dyDescent="0.2">
      <c r="A37" t="str">
        <f t="shared" si="0"/>
        <v>20060_26</v>
      </c>
      <c r="B37" s="1">
        <v>2006</v>
      </c>
      <c r="C37" s="1">
        <v>0</v>
      </c>
      <c r="D37" s="1">
        <v>26</v>
      </c>
      <c r="E37" s="1">
        <v>0.10222705432649574</v>
      </c>
      <c r="F37" s="1">
        <v>0.37719649090982516</v>
      </c>
      <c r="G37" s="1">
        <v>0.23704311577191595</v>
      </c>
      <c r="H37" s="1">
        <v>0.2191691791806358</v>
      </c>
      <c r="I37" s="1">
        <v>4.5861571313108002E-2</v>
      </c>
      <c r="J37" s="1">
        <v>1.8502588498035585E-2</v>
      </c>
      <c r="K37" s="1">
        <v>0.11560727904404498</v>
      </c>
      <c r="L37" s="1">
        <v>5.9155818582023616E-2</v>
      </c>
      <c r="M37" s="1">
        <v>0.25717491024311567</v>
      </c>
      <c r="N37" s="1">
        <v>0.11951841633112793</v>
      </c>
      <c r="O37" s="1">
        <v>0.19575226993391434</v>
      </c>
      <c r="P37" s="1">
        <v>7.5759857940698103E-2</v>
      </c>
      <c r="Q37" s="1">
        <v>0.16647953403644941</v>
      </c>
      <c r="R37" s="1">
        <v>1.0551913888641073E-2</v>
      </c>
      <c r="S37" s="1">
        <v>1521.9897168660384</v>
      </c>
      <c r="T37" s="1">
        <v>686.51192291548023</v>
      </c>
      <c r="U37" s="1">
        <v>381.01870203987608</v>
      </c>
      <c r="V37" s="1">
        <v>486.08515440314517</v>
      </c>
      <c r="W37" s="1">
        <v>2698.5313219495133</v>
      </c>
      <c r="Y37" s="1">
        <v>853.71671148861753</v>
      </c>
      <c r="Z37" s="1">
        <v>530.57095782702538</v>
      </c>
      <c r="AA37" s="1">
        <v>641.5173715079444</v>
      </c>
      <c r="AB37" s="1">
        <v>855.07536222435294</v>
      </c>
      <c r="AC37" s="1">
        <v>1113.1628797947153</v>
      </c>
      <c r="AD37" s="1">
        <v>272.29526379426113</v>
      </c>
      <c r="AE37" s="1">
        <v>633.83181769270459</v>
      </c>
      <c r="AF37" s="1">
        <v>679.75354519712289</v>
      </c>
    </row>
    <row r="38" spans="1:32" x14ac:dyDescent="0.2">
      <c r="A38" t="str">
        <f t="shared" si="0"/>
        <v>20060_29</v>
      </c>
      <c r="B38" s="1">
        <v>2006</v>
      </c>
      <c r="C38" s="1">
        <v>0</v>
      </c>
      <c r="D38" s="1">
        <v>29</v>
      </c>
      <c r="E38" s="1">
        <v>7.3916640405067374E-2</v>
      </c>
      <c r="F38" s="1">
        <v>0.42085041410857033</v>
      </c>
      <c r="G38" s="1">
        <v>0.22820042475941654</v>
      </c>
      <c r="H38" s="1">
        <v>0.22502887702568744</v>
      </c>
      <c r="I38" s="1">
        <v>4.2379093786330424E-2</v>
      </c>
      <c r="J38" s="1">
        <v>9.6245499149610128E-3</v>
      </c>
      <c r="K38" s="1">
        <v>0.10495777447799913</v>
      </c>
      <c r="L38" s="1">
        <v>8.5948693720340169E-2</v>
      </c>
      <c r="M38" s="1">
        <v>0.20496939702692002</v>
      </c>
      <c r="N38" s="1">
        <v>0.13189111042028073</v>
      </c>
      <c r="O38" s="1">
        <v>0.18356607230274322</v>
      </c>
      <c r="P38" s="1">
        <v>0.10046933953605501</v>
      </c>
      <c r="Q38" s="1">
        <v>0.1803444296729996</v>
      </c>
      <c r="R38" s="1">
        <v>7.8531828426837147E-3</v>
      </c>
      <c r="S38" s="1">
        <v>1814.068232219571</v>
      </c>
      <c r="T38" s="1">
        <v>807.76007043675691</v>
      </c>
      <c r="U38" s="1">
        <v>436.6700774729332</v>
      </c>
      <c r="V38" s="1">
        <v>549.31475025977704</v>
      </c>
      <c r="W38" s="1">
        <v>2605.5355078443167</v>
      </c>
      <c r="Y38" s="1">
        <v>1006.3347263157928</v>
      </c>
      <c r="Z38" s="1">
        <v>602.84207337051078</v>
      </c>
      <c r="AA38" s="1">
        <v>643.20991616371987</v>
      </c>
      <c r="AB38" s="1">
        <v>1023.4320681074013</v>
      </c>
      <c r="AC38" s="1">
        <v>1298.8496960077093</v>
      </c>
      <c r="AD38" s="1">
        <v>272.0517203069362</v>
      </c>
      <c r="AE38" s="1">
        <v>669.87617143295529</v>
      </c>
      <c r="AF38" s="1">
        <v>584.92233814412998</v>
      </c>
    </row>
    <row r="39" spans="1:32" x14ac:dyDescent="0.2">
      <c r="A39" t="str">
        <f t="shared" si="0"/>
        <v>20060_31</v>
      </c>
      <c r="B39" s="1">
        <v>2006</v>
      </c>
      <c r="C39" s="1">
        <v>0</v>
      </c>
      <c r="D39" s="1">
        <v>31</v>
      </c>
      <c r="E39" s="1">
        <v>7.617139558051525E-2</v>
      </c>
      <c r="F39" s="1">
        <v>0.47762893547781277</v>
      </c>
      <c r="G39" s="1">
        <v>0.20456145560572661</v>
      </c>
      <c r="H39" s="1">
        <v>0.18185075524550845</v>
      </c>
      <c r="I39" s="1">
        <v>5.3239934143148614E-2</v>
      </c>
      <c r="J39" s="1">
        <v>6.5475239473146464E-3</v>
      </c>
      <c r="K39" s="1">
        <v>0.17429486587569457</v>
      </c>
      <c r="L39" s="1">
        <v>8.4301282262730023E-2</v>
      </c>
      <c r="M39" s="1">
        <v>0.18584489090385603</v>
      </c>
      <c r="N39" s="1">
        <v>0.12553221798352179</v>
      </c>
      <c r="O39" s="1">
        <v>0.1636791127405563</v>
      </c>
      <c r="P39" s="1">
        <v>9.110006549826509E-2</v>
      </c>
      <c r="Q39" s="1">
        <v>0.1669267209941358</v>
      </c>
      <c r="R39" s="1">
        <v>8.3208437412626342E-3</v>
      </c>
      <c r="S39" s="1">
        <v>1770.7768878018585</v>
      </c>
      <c r="T39" s="1">
        <v>838.8613787459916</v>
      </c>
      <c r="U39" s="1">
        <v>512.80524576808284</v>
      </c>
      <c r="V39" s="1">
        <v>797.30913149976527</v>
      </c>
      <c r="W39" s="1">
        <v>2602.7650159835707</v>
      </c>
      <c r="Y39" s="1">
        <v>936.69800057991574</v>
      </c>
      <c r="Z39" s="1">
        <v>712.4156396515325</v>
      </c>
      <c r="AA39" s="1">
        <v>799.55309767269227</v>
      </c>
      <c r="AB39" s="1">
        <v>1240.1003935557003</v>
      </c>
      <c r="AC39" s="1">
        <v>1394.3250858890742</v>
      </c>
      <c r="AD39" s="1">
        <v>334.86146108787756</v>
      </c>
      <c r="AE39" s="1">
        <v>827.13261705936782</v>
      </c>
      <c r="AF39" s="1">
        <v>765.26184768430562</v>
      </c>
    </row>
    <row r="40" spans="1:32" x14ac:dyDescent="0.2">
      <c r="A40" t="str">
        <f t="shared" si="0"/>
        <v>20060_33</v>
      </c>
      <c r="B40" s="1">
        <v>2006</v>
      </c>
      <c r="C40" s="1">
        <v>0</v>
      </c>
      <c r="D40" s="1">
        <v>33</v>
      </c>
      <c r="E40" s="1">
        <v>8.7629589133133318E-2</v>
      </c>
      <c r="F40" s="1">
        <v>0.43226591271256715</v>
      </c>
      <c r="G40" s="1">
        <v>0.1965202843528252</v>
      </c>
      <c r="H40" s="1">
        <v>0.23089364521325509</v>
      </c>
      <c r="I40" s="1">
        <v>4.8587667453885403E-2</v>
      </c>
      <c r="J40" s="1">
        <v>4.1029011343199388E-3</v>
      </c>
      <c r="K40" s="1">
        <v>0.12296110826933773</v>
      </c>
      <c r="L40" s="1">
        <v>7.6823174984891635E-2</v>
      </c>
      <c r="M40" s="1">
        <v>0.19050052445496948</v>
      </c>
      <c r="N40" s="1">
        <v>0.15341989232743614</v>
      </c>
      <c r="O40" s="1">
        <v>0.1765928395919622</v>
      </c>
      <c r="P40" s="1">
        <v>8.5600040360965995E-2</v>
      </c>
      <c r="Q40" s="1">
        <v>0.18970720882263112</v>
      </c>
      <c r="R40" s="1">
        <v>4.3952111877797566E-3</v>
      </c>
      <c r="S40" s="1">
        <v>1785.0621962720636</v>
      </c>
      <c r="T40" s="1">
        <v>976.7514361797846</v>
      </c>
      <c r="U40" s="1">
        <v>572.64838966660113</v>
      </c>
      <c r="V40" s="1">
        <v>813.18161951093236</v>
      </c>
      <c r="W40" s="1">
        <v>2489.3541385493927</v>
      </c>
      <c r="Y40" s="1">
        <v>1011.3184992906879</v>
      </c>
      <c r="Z40" s="1">
        <v>675.01846068884765</v>
      </c>
      <c r="AA40" s="1">
        <v>783.43612436148294</v>
      </c>
      <c r="AB40" s="1">
        <v>1375.5691176669645</v>
      </c>
      <c r="AC40" s="1">
        <v>1426.924731277612</v>
      </c>
      <c r="AD40" s="1">
        <v>382.87206727431027</v>
      </c>
      <c r="AE40" s="1">
        <v>948.84746220602631</v>
      </c>
      <c r="AF40" s="1">
        <v>718.93644448323857</v>
      </c>
    </row>
    <row r="41" spans="1:32" x14ac:dyDescent="0.2">
      <c r="A41" t="str">
        <f t="shared" si="0"/>
        <v>20060_35</v>
      </c>
      <c r="B41" s="1">
        <v>2006</v>
      </c>
      <c r="C41" s="1">
        <v>0</v>
      </c>
      <c r="D41" s="1">
        <v>35</v>
      </c>
      <c r="E41" s="1">
        <v>6.0087850108719504E-2</v>
      </c>
      <c r="F41" s="1">
        <v>0.48702170226848068</v>
      </c>
      <c r="G41" s="1">
        <v>0.23177473239520066</v>
      </c>
      <c r="H41" s="1">
        <v>0.16183434243270803</v>
      </c>
      <c r="I41" s="1">
        <v>5.188119419093408E-2</v>
      </c>
      <c r="J41" s="1">
        <v>7.400178604021309E-3</v>
      </c>
      <c r="K41" s="1">
        <v>0.21526725759877122</v>
      </c>
      <c r="L41" s="1">
        <v>6.6265670640484206E-2</v>
      </c>
      <c r="M41" s="1">
        <v>0.19008918319963825</v>
      </c>
      <c r="N41" s="1">
        <v>0.14986346510313239</v>
      </c>
      <c r="O41" s="1">
        <v>0.13123301390272427</v>
      </c>
      <c r="P41" s="1">
        <v>7.863863861440186E-2</v>
      </c>
      <c r="Q41" s="1">
        <v>0.16294217054490642</v>
      </c>
      <c r="R41" s="1">
        <v>5.70060039599702E-3</v>
      </c>
      <c r="S41" s="1">
        <v>1758.0673984072655</v>
      </c>
      <c r="T41" s="1">
        <v>1178.4095800362322</v>
      </c>
      <c r="U41" s="1">
        <v>691.81022458926782</v>
      </c>
      <c r="V41" s="1">
        <v>995.97313898460891</v>
      </c>
      <c r="W41" s="1">
        <v>3342.2539929096042</v>
      </c>
      <c r="Y41" s="1">
        <v>1244.9329726505937</v>
      </c>
      <c r="Z41" s="1">
        <v>880.79724928219844</v>
      </c>
      <c r="AA41" s="1">
        <v>980.19768537807113</v>
      </c>
      <c r="AB41" s="1">
        <v>1711.3719331980183</v>
      </c>
      <c r="AC41" s="1">
        <v>1544.774224714351</v>
      </c>
      <c r="AD41" s="1">
        <v>407.674353257061</v>
      </c>
      <c r="AE41" s="1">
        <v>1052.8340662188346</v>
      </c>
      <c r="AF41" s="1">
        <v>1491.6288323662534</v>
      </c>
    </row>
    <row r="42" spans="1:32" x14ac:dyDescent="0.2">
      <c r="A42" t="str">
        <f t="shared" si="0"/>
        <v>20060_43</v>
      </c>
      <c r="B42" s="1">
        <v>2006</v>
      </c>
      <c r="C42" s="1">
        <v>0</v>
      </c>
      <c r="D42" s="1">
        <v>43</v>
      </c>
      <c r="E42" s="1">
        <v>7.6121406079202356E-2</v>
      </c>
      <c r="F42" s="1">
        <v>0.49056054896881507</v>
      </c>
      <c r="G42" s="1">
        <v>0.19012952309941175</v>
      </c>
      <c r="H42" s="1">
        <v>0.18749623836576051</v>
      </c>
      <c r="I42" s="1">
        <v>4.5756022622762259E-2</v>
      </c>
      <c r="J42" s="1">
        <v>9.9362608640914587E-3</v>
      </c>
      <c r="K42" s="1">
        <v>0.22359734789388885</v>
      </c>
      <c r="L42" s="1">
        <v>6.8754628483198993E-2</v>
      </c>
      <c r="M42" s="1">
        <v>0.1941309042692721</v>
      </c>
      <c r="N42" s="1">
        <v>0.12751968004558317</v>
      </c>
      <c r="O42" s="1">
        <v>0.16025177289101067</v>
      </c>
      <c r="P42" s="1">
        <v>7.0820619507589944E-2</v>
      </c>
      <c r="Q42" s="1">
        <v>0.1471401272111787</v>
      </c>
      <c r="R42" s="1">
        <v>7.7849196983140511E-3</v>
      </c>
      <c r="S42" s="1">
        <v>1903.6443795728292</v>
      </c>
      <c r="T42" s="1">
        <v>909.22159418370438</v>
      </c>
      <c r="U42" s="1">
        <v>582.77851417523186</v>
      </c>
      <c r="V42" s="1">
        <v>939.55724470445114</v>
      </c>
      <c r="W42" s="1">
        <v>2345.4722402304201</v>
      </c>
      <c r="Y42" s="1">
        <v>876.19569276929394</v>
      </c>
      <c r="Z42" s="1">
        <v>711.78383701036046</v>
      </c>
      <c r="AA42" s="1">
        <v>859.45786128277462</v>
      </c>
      <c r="AB42" s="1">
        <v>1318.2867233651853</v>
      </c>
      <c r="AC42" s="1">
        <v>1584.4940074899293</v>
      </c>
      <c r="AD42" s="1">
        <v>384.67855527695235</v>
      </c>
      <c r="AE42" s="1">
        <v>873.25707222548795</v>
      </c>
      <c r="AF42" s="1">
        <v>717.12218953890488</v>
      </c>
    </row>
    <row r="43" spans="1:32" x14ac:dyDescent="0.2">
      <c r="A43" t="str">
        <f t="shared" si="0"/>
        <v>20070_</v>
      </c>
      <c r="B43" s="1">
        <v>2007</v>
      </c>
      <c r="C43" s="1">
        <v>0</v>
      </c>
    </row>
    <row r="44" spans="1:32" x14ac:dyDescent="0.2">
      <c r="A44" t="str">
        <f t="shared" si="0"/>
        <v>20070_0</v>
      </c>
      <c r="B44" s="1">
        <v>2007</v>
      </c>
      <c r="C44" s="1">
        <v>0</v>
      </c>
      <c r="D44" s="1">
        <v>0</v>
      </c>
      <c r="E44" s="1">
        <v>7.3376625455759431E-2</v>
      </c>
      <c r="F44" s="1">
        <v>0.4709999271395614</v>
      </c>
      <c r="G44" s="1">
        <v>0.20709633298767557</v>
      </c>
      <c r="H44" s="1">
        <v>0.1939274400805141</v>
      </c>
      <c r="I44" s="1">
        <v>4.7640003414980869E-2</v>
      </c>
      <c r="J44" s="1">
        <v>6.959670921557734E-3</v>
      </c>
      <c r="K44" s="1">
        <v>0.17036026120231498</v>
      </c>
      <c r="L44" s="1">
        <v>7.2256459953370697E-2</v>
      </c>
      <c r="M44" s="1">
        <v>0.19405955920791768</v>
      </c>
      <c r="N44" s="1">
        <v>0.14874559755475644</v>
      </c>
      <c r="O44" s="1">
        <v>0.156129259922481</v>
      </c>
      <c r="P44" s="1">
        <v>8.2312441703829536E-2</v>
      </c>
      <c r="Q44" s="1">
        <v>0.16985233763476371</v>
      </c>
      <c r="R44" s="1">
        <v>6.2840828205670681E-3</v>
      </c>
      <c r="S44" s="1">
        <v>1941.9214984801672</v>
      </c>
      <c r="T44" s="1">
        <v>1072.9568504815304</v>
      </c>
      <c r="U44" s="1">
        <v>644.96485856677123</v>
      </c>
      <c r="V44" s="1">
        <v>926.50286191482417</v>
      </c>
      <c r="W44" s="1">
        <v>3089.0998900031364</v>
      </c>
      <c r="Y44" s="1">
        <v>1193.4211994498417</v>
      </c>
      <c r="Z44" s="1">
        <v>834.01019096494258</v>
      </c>
      <c r="AA44" s="1">
        <v>903.24851938635538</v>
      </c>
      <c r="AB44" s="1">
        <v>1524.5306012446608</v>
      </c>
      <c r="AC44" s="1">
        <v>1560.7041586311586</v>
      </c>
      <c r="AD44" s="1">
        <v>405.00412578815548</v>
      </c>
      <c r="AE44" s="1">
        <v>998.62749826426705</v>
      </c>
      <c r="AF44" s="1">
        <v>1013.251450265415</v>
      </c>
    </row>
    <row r="45" spans="1:32" x14ac:dyDescent="0.2">
      <c r="A45" t="str">
        <f t="shared" si="0"/>
        <v>20070_26</v>
      </c>
      <c r="B45" s="1">
        <v>2007</v>
      </c>
      <c r="C45" s="1">
        <v>0</v>
      </c>
      <c r="D45" s="1">
        <v>26</v>
      </c>
      <c r="E45" s="1">
        <v>0.10785894248284358</v>
      </c>
      <c r="F45" s="1">
        <v>0.40160812691543196</v>
      </c>
      <c r="G45" s="1">
        <v>0.22219713236240249</v>
      </c>
      <c r="H45" s="1">
        <v>0.21370248201819561</v>
      </c>
      <c r="I45" s="1">
        <v>4.057058094174433E-2</v>
      </c>
      <c r="J45" s="1">
        <v>1.4062735279402269E-2</v>
      </c>
      <c r="K45" s="1">
        <v>0.11062047671411432</v>
      </c>
      <c r="L45" s="1">
        <v>5.8975849761377271E-2</v>
      </c>
      <c r="M45" s="1">
        <v>0.25520852141727068</v>
      </c>
      <c r="N45" s="1">
        <v>0.12781630589064608</v>
      </c>
      <c r="O45" s="1">
        <v>0.19413058585529883</v>
      </c>
      <c r="P45" s="1">
        <v>8.2888776619402804E-2</v>
      </c>
      <c r="Q45" s="1">
        <v>0.1613656884445448</v>
      </c>
      <c r="R45" s="1">
        <v>8.9937952973560709E-3</v>
      </c>
      <c r="S45" s="1">
        <v>1654.757387074083</v>
      </c>
      <c r="T45" s="1">
        <v>728.34404789598489</v>
      </c>
      <c r="U45" s="1">
        <v>416.1264150652031</v>
      </c>
      <c r="V45" s="1">
        <v>551.97590890041863</v>
      </c>
      <c r="W45" s="1">
        <v>2491.8607827684536</v>
      </c>
      <c r="Y45" s="1">
        <v>840.1196790584554</v>
      </c>
      <c r="Z45" s="1">
        <v>561.22187993319585</v>
      </c>
      <c r="AA45" s="1">
        <v>643.37264865762916</v>
      </c>
      <c r="AB45" s="1">
        <v>932.20032071431297</v>
      </c>
      <c r="AC45" s="1">
        <v>1254.9564503378442</v>
      </c>
      <c r="AD45" s="1">
        <v>305.43554056474403</v>
      </c>
      <c r="AE45" s="1">
        <v>665.78596596164152</v>
      </c>
      <c r="AF45" s="1">
        <v>856.72650006713047</v>
      </c>
    </row>
    <row r="46" spans="1:32" x14ac:dyDescent="0.2">
      <c r="A46" t="str">
        <f t="shared" si="0"/>
        <v>20070_29</v>
      </c>
      <c r="B46" s="1">
        <v>2007</v>
      </c>
      <c r="C46" s="1">
        <v>0</v>
      </c>
      <c r="D46" s="1">
        <v>29</v>
      </c>
      <c r="E46" s="1">
        <v>6.9501456871166004E-2</v>
      </c>
      <c r="F46" s="1">
        <v>0.42993362638608845</v>
      </c>
      <c r="G46" s="1">
        <v>0.21951602274203671</v>
      </c>
      <c r="H46" s="1">
        <v>0.22733864452429892</v>
      </c>
      <c r="I46" s="1">
        <v>4.3399503603033254E-2</v>
      </c>
      <c r="J46" s="1">
        <v>1.0310745873383882E-2</v>
      </c>
      <c r="K46" s="1">
        <v>0.10599859050684579</v>
      </c>
      <c r="L46" s="1">
        <v>8.4869313394686674E-2</v>
      </c>
      <c r="M46" s="1">
        <v>0.21356693662628012</v>
      </c>
      <c r="N46" s="1">
        <v>0.13309148383275787</v>
      </c>
      <c r="O46" s="1">
        <v>0.17606287035573359</v>
      </c>
      <c r="P46" s="1">
        <v>9.9463849905288254E-2</v>
      </c>
      <c r="Q46" s="1">
        <v>0.17845958950379609</v>
      </c>
      <c r="R46" s="1">
        <v>8.4873658746224545E-3</v>
      </c>
      <c r="S46" s="1">
        <v>2047.8918083908695</v>
      </c>
      <c r="T46" s="1">
        <v>860.82372949433045</v>
      </c>
      <c r="U46" s="1">
        <v>452.92831549842452</v>
      </c>
      <c r="V46" s="1">
        <v>597.57888854664714</v>
      </c>
      <c r="W46" s="1">
        <v>2914.5970750811071</v>
      </c>
      <c r="Y46" s="1">
        <v>1086.3799271286057</v>
      </c>
      <c r="Z46" s="1">
        <v>614.42072767086518</v>
      </c>
      <c r="AA46" s="1">
        <v>732.8921297785713</v>
      </c>
      <c r="AB46" s="1">
        <v>1068.7349888795206</v>
      </c>
      <c r="AC46" s="1">
        <v>1428.7411919579692</v>
      </c>
      <c r="AD46" s="1">
        <v>302.19876024899287</v>
      </c>
      <c r="AE46" s="1">
        <v>725.04883558677852</v>
      </c>
      <c r="AF46" s="1">
        <v>859.83877760875384</v>
      </c>
    </row>
    <row r="47" spans="1:32" x14ac:dyDescent="0.2">
      <c r="A47" t="str">
        <f t="shared" si="0"/>
        <v>20070_31</v>
      </c>
      <c r="B47" s="1">
        <v>2007</v>
      </c>
      <c r="C47" s="1">
        <v>0</v>
      </c>
      <c r="D47" s="1">
        <v>31</v>
      </c>
      <c r="E47" s="1">
        <v>7.6431421842209538E-2</v>
      </c>
      <c r="F47" s="1">
        <v>0.48330032771847314</v>
      </c>
      <c r="G47" s="1">
        <v>0.20614128893191977</v>
      </c>
      <c r="H47" s="1">
        <v>0.17850300944508557</v>
      </c>
      <c r="I47" s="1">
        <v>5.0876488026030488E-2</v>
      </c>
      <c r="J47" s="1">
        <v>4.7474640363671982E-3</v>
      </c>
      <c r="K47" s="1">
        <v>0.17488313405502373</v>
      </c>
      <c r="L47" s="1">
        <v>8.7494769992380386E-2</v>
      </c>
      <c r="M47" s="1">
        <v>0.18348729090312507</v>
      </c>
      <c r="N47" s="1">
        <v>0.1298919751919379</v>
      </c>
      <c r="O47" s="1">
        <v>0.16406501673267471</v>
      </c>
      <c r="P47" s="1">
        <v>9.034131066925162E-2</v>
      </c>
      <c r="Q47" s="1">
        <v>0.16243052406228642</v>
      </c>
      <c r="R47" s="1">
        <v>7.4059783934125297E-3</v>
      </c>
      <c r="S47" s="1">
        <v>2082.8009717348441</v>
      </c>
      <c r="T47" s="1">
        <v>907.59944780774333</v>
      </c>
      <c r="U47" s="1">
        <v>574.74856843393582</v>
      </c>
      <c r="V47" s="1">
        <v>883.24043410691877</v>
      </c>
      <c r="W47" s="1">
        <v>2714.0248279099196</v>
      </c>
      <c r="Y47" s="1">
        <v>1040.0270691126277</v>
      </c>
      <c r="Z47" s="1">
        <v>783.74165816749542</v>
      </c>
      <c r="AA47" s="1">
        <v>856.56787537747357</v>
      </c>
      <c r="AB47" s="1">
        <v>1341.2204864176254</v>
      </c>
      <c r="AC47" s="1">
        <v>1537.0622191086336</v>
      </c>
      <c r="AD47" s="1">
        <v>369.22454266789447</v>
      </c>
      <c r="AE47" s="1">
        <v>890.30473450659053</v>
      </c>
      <c r="AF47" s="1">
        <v>942.90981814180986</v>
      </c>
    </row>
    <row r="48" spans="1:32" x14ac:dyDescent="0.2">
      <c r="A48" t="str">
        <f t="shared" si="0"/>
        <v>20070_33</v>
      </c>
      <c r="B48" s="1">
        <v>2007</v>
      </c>
      <c r="C48" s="1">
        <v>0</v>
      </c>
      <c r="D48" s="1">
        <v>33</v>
      </c>
      <c r="E48" s="1">
        <v>9.0808127218185861E-2</v>
      </c>
      <c r="F48" s="1">
        <v>0.44418709848710114</v>
      </c>
      <c r="G48" s="1">
        <v>0.18642256354547573</v>
      </c>
      <c r="H48" s="1">
        <v>0.22822245193844634</v>
      </c>
      <c r="I48" s="1">
        <v>4.6821218108250989E-2</v>
      </c>
      <c r="J48" s="1">
        <v>3.5385407025021916E-3</v>
      </c>
      <c r="K48" s="1">
        <v>0.12211281041212105</v>
      </c>
      <c r="L48" s="1">
        <v>7.2413364774185557E-2</v>
      </c>
      <c r="M48" s="1">
        <v>0.18679300535106833</v>
      </c>
      <c r="N48" s="1">
        <v>0.15975594974122395</v>
      </c>
      <c r="O48" s="1">
        <v>0.17919089313816214</v>
      </c>
      <c r="P48" s="1">
        <v>8.4903198798579785E-2</v>
      </c>
      <c r="Q48" s="1">
        <v>0.19010603909268226</v>
      </c>
      <c r="R48" s="1">
        <v>4.7247386919528744E-3</v>
      </c>
      <c r="S48" s="1">
        <v>2003.8429347934068</v>
      </c>
      <c r="T48" s="1">
        <v>1051.0068495880919</v>
      </c>
      <c r="U48" s="1">
        <v>607.37462202213487</v>
      </c>
      <c r="V48" s="1">
        <v>919.0928078535178</v>
      </c>
      <c r="W48" s="1">
        <v>2705.6423633838654</v>
      </c>
      <c r="Y48" s="1">
        <v>1137.5725800005214</v>
      </c>
      <c r="Z48" s="1">
        <v>820.85953289584188</v>
      </c>
      <c r="AA48" s="1">
        <v>859.40635904760813</v>
      </c>
      <c r="AB48" s="1">
        <v>1454.5013142499354</v>
      </c>
      <c r="AC48" s="1">
        <v>1596.8784490082035</v>
      </c>
      <c r="AD48" s="1">
        <v>419.97809069785137</v>
      </c>
      <c r="AE48" s="1">
        <v>991.24986659378169</v>
      </c>
      <c r="AF48" s="1">
        <v>803.30432033542479</v>
      </c>
    </row>
    <row r="49" spans="1:32" x14ac:dyDescent="0.2">
      <c r="A49" t="str">
        <f t="shared" si="0"/>
        <v>20070_35</v>
      </c>
      <c r="B49" s="1">
        <v>2007</v>
      </c>
      <c r="C49" s="1">
        <v>0</v>
      </c>
      <c r="D49" s="1">
        <v>35</v>
      </c>
      <c r="E49" s="1">
        <v>5.754350668972797E-2</v>
      </c>
      <c r="F49" s="1">
        <v>0.49628466032221152</v>
      </c>
      <c r="G49" s="1">
        <v>0.21842943040400126</v>
      </c>
      <c r="H49" s="1">
        <v>0.17146046004765594</v>
      </c>
      <c r="I49" s="1">
        <v>4.8988022674533137E-2</v>
      </c>
      <c r="J49" s="1">
        <v>7.2939198618507724E-3</v>
      </c>
      <c r="K49" s="1">
        <v>0.20776213653728542</v>
      </c>
      <c r="L49" s="1">
        <v>6.8591654175715569E-2</v>
      </c>
      <c r="M49" s="1">
        <v>0.1879682179244688</v>
      </c>
      <c r="N49" s="1">
        <v>0.15731917954047289</v>
      </c>
      <c r="O49" s="1">
        <v>0.13019415811417168</v>
      </c>
      <c r="P49" s="1">
        <v>7.8147980275917295E-2</v>
      </c>
      <c r="Q49" s="1">
        <v>0.16431063770514848</v>
      </c>
      <c r="R49" s="1">
        <v>5.7060357267957867E-3</v>
      </c>
      <c r="S49" s="1">
        <v>1840.0793174000578</v>
      </c>
      <c r="T49" s="1">
        <v>1224.1339800914664</v>
      </c>
      <c r="U49" s="1">
        <v>758.80078346002688</v>
      </c>
      <c r="V49" s="1">
        <v>1086.0311885925576</v>
      </c>
      <c r="W49" s="1">
        <v>3625.801840412716</v>
      </c>
      <c r="Y49" s="1">
        <v>1338.8001512282551</v>
      </c>
      <c r="Z49" s="1">
        <v>956.56641110033388</v>
      </c>
      <c r="AA49" s="1">
        <v>1034.1241685938789</v>
      </c>
      <c r="AB49" s="1">
        <v>1771.3735080702838</v>
      </c>
      <c r="AC49" s="1">
        <v>1607.8604690316424</v>
      </c>
      <c r="AD49" s="1">
        <v>444.95972731216193</v>
      </c>
      <c r="AE49" s="1">
        <v>1142.6530780239818</v>
      </c>
      <c r="AF49" s="1">
        <v>1274.8646374434365</v>
      </c>
    </row>
    <row r="50" spans="1:32" x14ac:dyDescent="0.2">
      <c r="A50" t="str">
        <f t="shared" si="0"/>
        <v>20070_43</v>
      </c>
      <c r="B50" s="1">
        <v>2007</v>
      </c>
      <c r="C50" s="1">
        <v>0</v>
      </c>
      <c r="D50" s="1">
        <v>43</v>
      </c>
      <c r="E50" s="1">
        <v>7.4998385342545965E-2</v>
      </c>
      <c r="F50" s="1">
        <v>0.49753283634917062</v>
      </c>
      <c r="G50" s="1">
        <v>0.18833025470686959</v>
      </c>
      <c r="H50" s="1">
        <v>0.18124715666983945</v>
      </c>
      <c r="I50" s="1">
        <v>4.8405187793888325E-2</v>
      </c>
      <c r="J50" s="1">
        <v>9.4861791376684591E-3</v>
      </c>
      <c r="K50" s="1">
        <v>0.22244759614341458</v>
      </c>
      <c r="L50" s="1">
        <v>6.8794109489361432E-2</v>
      </c>
      <c r="M50" s="1">
        <v>0.19404243663691023</v>
      </c>
      <c r="N50" s="1">
        <v>0.12945974709586389</v>
      </c>
      <c r="O50" s="1">
        <v>0.1608960548195531</v>
      </c>
      <c r="P50" s="1">
        <v>6.8867642157110276E-2</v>
      </c>
      <c r="Q50" s="1">
        <v>0.14741523203370832</v>
      </c>
      <c r="R50" s="1">
        <v>8.0771816240617147E-3</v>
      </c>
      <c r="S50" s="1">
        <v>2157.0847615059251</v>
      </c>
      <c r="T50" s="1">
        <v>977.57360123888373</v>
      </c>
      <c r="U50" s="1">
        <v>614.99085282842657</v>
      </c>
      <c r="V50" s="1">
        <v>977.22266676262541</v>
      </c>
      <c r="W50" s="1">
        <v>2495.7544111746111</v>
      </c>
      <c r="Y50" s="1">
        <v>948.42131673333415</v>
      </c>
      <c r="Z50" s="1">
        <v>778.8396006178441</v>
      </c>
      <c r="AA50" s="1">
        <v>888.24691370880737</v>
      </c>
      <c r="AB50" s="1">
        <v>1414.9232999623525</v>
      </c>
      <c r="AC50" s="1">
        <v>1707.5460187660499</v>
      </c>
      <c r="AD50" s="1">
        <v>416.95608123225776</v>
      </c>
      <c r="AE50" s="1">
        <v>968.5208035690614</v>
      </c>
      <c r="AF50" s="1">
        <v>841.5156905267653</v>
      </c>
    </row>
    <row r="51" spans="1:32" x14ac:dyDescent="0.2">
      <c r="A51" t="str">
        <f t="shared" si="0"/>
        <v>20080_</v>
      </c>
      <c r="B51" s="1">
        <v>2008</v>
      </c>
      <c r="C51" s="1">
        <v>0</v>
      </c>
    </row>
    <row r="52" spans="1:32" x14ac:dyDescent="0.2">
      <c r="A52" t="str">
        <f t="shared" si="0"/>
        <v>20080_0</v>
      </c>
      <c r="B52" s="1">
        <v>2008</v>
      </c>
      <c r="C52" s="1">
        <v>0</v>
      </c>
      <c r="D52" s="1">
        <v>0</v>
      </c>
      <c r="E52" s="1">
        <v>7.5717673260948054E-2</v>
      </c>
      <c r="F52" s="1">
        <v>0.48581964522095566</v>
      </c>
      <c r="G52" s="1">
        <v>0.19708470533292158</v>
      </c>
      <c r="H52" s="1">
        <v>0.18855508280223199</v>
      </c>
      <c r="I52" s="1">
        <v>4.632316689532557E-2</v>
      </c>
      <c r="J52" s="1">
        <v>6.4997264875568499E-3</v>
      </c>
      <c r="K52" s="1">
        <v>0.17074699645017746</v>
      </c>
      <c r="L52" s="1">
        <v>7.2888422127872221E-2</v>
      </c>
      <c r="M52" s="1">
        <v>0.19245792534354206</v>
      </c>
      <c r="N52" s="1">
        <v>0.15057150415196208</v>
      </c>
      <c r="O52" s="1">
        <v>0.15893734926313893</v>
      </c>
      <c r="P52" s="1">
        <v>7.732528387271978E-2</v>
      </c>
      <c r="Q52" s="1">
        <v>0.17157719716105985</v>
      </c>
      <c r="R52" s="1">
        <v>5.4953216294759012E-3</v>
      </c>
      <c r="S52" s="1">
        <v>2127.19617249462</v>
      </c>
      <c r="T52" s="1">
        <v>1167.5434811586858</v>
      </c>
      <c r="U52" s="1">
        <v>706.11142195809498</v>
      </c>
      <c r="V52" s="1">
        <v>1023.1814583145401</v>
      </c>
      <c r="W52" s="1">
        <v>3409.9992660080093</v>
      </c>
      <c r="Y52" s="1">
        <v>1282.372064058821</v>
      </c>
      <c r="Z52" s="1">
        <v>921.36684478448717</v>
      </c>
      <c r="AA52" s="1">
        <v>976.85434217007196</v>
      </c>
      <c r="AB52" s="1">
        <v>1673.0350035985314</v>
      </c>
      <c r="AC52" s="1">
        <v>1714.185397217535</v>
      </c>
      <c r="AD52" s="1">
        <v>449.57376735708061</v>
      </c>
      <c r="AE52" s="1">
        <v>1102.3420095333684</v>
      </c>
      <c r="AF52" s="1">
        <v>1181.0224289873968</v>
      </c>
    </row>
    <row r="53" spans="1:32" x14ac:dyDescent="0.2">
      <c r="A53" t="str">
        <f t="shared" si="0"/>
        <v>20080_26</v>
      </c>
      <c r="B53" s="1">
        <v>2008</v>
      </c>
      <c r="C53" s="1">
        <v>0</v>
      </c>
      <c r="D53" s="1">
        <v>26</v>
      </c>
      <c r="E53" s="1">
        <v>0.10945771718912345</v>
      </c>
      <c r="F53" s="1">
        <v>0.41705301446411774</v>
      </c>
      <c r="G53" s="1">
        <v>0.19858670493349342</v>
      </c>
      <c r="H53" s="1">
        <v>0.22849565338087471</v>
      </c>
      <c r="I53" s="1">
        <v>3.5341747934881824E-2</v>
      </c>
      <c r="J53" s="1">
        <v>1.106516209750283E-2</v>
      </c>
      <c r="K53" s="1">
        <v>0.10810323255537256</v>
      </c>
      <c r="L53" s="1">
        <v>6.4189666270324838E-2</v>
      </c>
      <c r="M53" s="1">
        <v>0.25698777143233653</v>
      </c>
      <c r="N53" s="1">
        <v>0.12961106644610293</v>
      </c>
      <c r="O53" s="1">
        <v>0.19067467713902758</v>
      </c>
      <c r="P53" s="1">
        <v>8.2302684380921601E-2</v>
      </c>
      <c r="Q53" s="1">
        <v>0.15933104297220405</v>
      </c>
      <c r="R53" s="1">
        <v>8.7998588036996405E-3</v>
      </c>
      <c r="S53" s="1">
        <v>1788.0100247659273</v>
      </c>
      <c r="T53" s="1">
        <v>764.56878583330729</v>
      </c>
      <c r="U53" s="1">
        <v>443.01671764002424</v>
      </c>
      <c r="V53" s="1">
        <v>571.62253610747393</v>
      </c>
      <c r="W53" s="1">
        <v>2905.7345196043439</v>
      </c>
      <c r="Y53" s="1">
        <v>843.88246373115362</v>
      </c>
      <c r="Z53" s="1">
        <v>719.12722950577779</v>
      </c>
      <c r="AA53" s="1">
        <v>683.76837002428169</v>
      </c>
      <c r="AB53" s="1">
        <v>969.71581163278586</v>
      </c>
      <c r="AC53" s="1">
        <v>1363.9623693718961</v>
      </c>
      <c r="AD53" s="1">
        <v>337.23455763355685</v>
      </c>
      <c r="AE53" s="1">
        <v>710.88601675063171</v>
      </c>
      <c r="AF53" s="1">
        <v>688.79257657109872</v>
      </c>
    </row>
    <row r="54" spans="1:32" x14ac:dyDescent="0.2">
      <c r="A54" t="str">
        <f t="shared" si="0"/>
        <v>20080_29</v>
      </c>
      <c r="B54" s="1">
        <v>2008</v>
      </c>
      <c r="C54" s="1">
        <v>0</v>
      </c>
      <c r="D54" s="1">
        <v>29</v>
      </c>
      <c r="E54" s="1">
        <v>7.2573215339922711E-2</v>
      </c>
      <c r="F54" s="1">
        <v>0.44433219877594621</v>
      </c>
      <c r="G54" s="1">
        <v>0.22107156553278612</v>
      </c>
      <c r="H54" s="1">
        <v>0.21345669368348294</v>
      </c>
      <c r="I54" s="1">
        <v>4.2073251728893549E-2</v>
      </c>
      <c r="J54" s="1">
        <v>6.4930749389677323E-3</v>
      </c>
      <c r="K54" s="1">
        <v>0.10555313947152553</v>
      </c>
      <c r="L54" s="1">
        <v>8.6705341504761141E-2</v>
      </c>
      <c r="M54" s="1">
        <v>0.21003996739381597</v>
      </c>
      <c r="N54" s="1">
        <v>0.14055365246217968</v>
      </c>
      <c r="O54" s="1">
        <v>0.17959127156828922</v>
      </c>
      <c r="P54" s="1">
        <v>9.0348841986159417E-2</v>
      </c>
      <c r="Q54" s="1">
        <v>0.17905425793712471</v>
      </c>
      <c r="R54" s="1">
        <v>8.1535276761586853E-3</v>
      </c>
      <c r="S54" s="1">
        <v>2265.9334177981118</v>
      </c>
      <c r="T54" s="1">
        <v>982.77890574822777</v>
      </c>
      <c r="U54" s="1">
        <v>533.63020242966252</v>
      </c>
      <c r="V54" s="1">
        <v>668.15783451280379</v>
      </c>
      <c r="W54" s="1">
        <v>3164.2439581836643</v>
      </c>
      <c r="Y54" s="1">
        <v>1266.8131979628645</v>
      </c>
      <c r="Z54" s="1">
        <v>766.61780481354651</v>
      </c>
      <c r="AA54" s="1">
        <v>789.32878902832681</v>
      </c>
      <c r="AB54" s="1">
        <v>1173.9499138134686</v>
      </c>
      <c r="AC54" s="1">
        <v>1546.5082977242482</v>
      </c>
      <c r="AD54" s="1">
        <v>332.54329010749171</v>
      </c>
      <c r="AE54" s="1">
        <v>838.41354919263972</v>
      </c>
      <c r="AF54" s="1">
        <v>1928.4230019063978</v>
      </c>
    </row>
    <row r="55" spans="1:32" x14ac:dyDescent="0.2">
      <c r="A55" t="str">
        <f t="shared" si="0"/>
        <v>20080_31</v>
      </c>
      <c r="B55" s="1">
        <v>2008</v>
      </c>
      <c r="C55" s="1">
        <v>0</v>
      </c>
      <c r="D55" s="1">
        <v>31</v>
      </c>
      <c r="E55" s="1">
        <v>8.3465937994583086E-2</v>
      </c>
      <c r="F55" s="1">
        <v>0.50090080890764999</v>
      </c>
      <c r="G55" s="1">
        <v>0.19338045727829853</v>
      </c>
      <c r="H55" s="1">
        <v>0.16782580388418442</v>
      </c>
      <c r="I55" s="1">
        <v>5.0216380413514797E-2</v>
      </c>
      <c r="J55" s="1">
        <v>4.2106115216516624E-3</v>
      </c>
      <c r="K55" s="1">
        <v>0.17605682330679642</v>
      </c>
      <c r="L55" s="1">
        <v>8.3766205854738263E-2</v>
      </c>
      <c r="M55" s="1">
        <v>0.18226975802169826</v>
      </c>
      <c r="N55" s="1">
        <v>0.13482211953606901</v>
      </c>
      <c r="O55" s="1">
        <v>0.16579290946144101</v>
      </c>
      <c r="P55" s="1">
        <v>8.5884609512216575E-2</v>
      </c>
      <c r="Q55" s="1">
        <v>0.16457203135877188</v>
      </c>
      <c r="R55" s="1">
        <v>6.8355429481426191E-3</v>
      </c>
      <c r="S55" s="1">
        <v>2140.9036302698105</v>
      </c>
      <c r="T55" s="1">
        <v>1002.4050974058529</v>
      </c>
      <c r="U55" s="1">
        <v>673.57074358504155</v>
      </c>
      <c r="V55" s="1">
        <v>982.03032352003572</v>
      </c>
      <c r="W55" s="1">
        <v>2970.2446353388168</v>
      </c>
      <c r="Y55" s="1">
        <v>1150.5205140235639</v>
      </c>
      <c r="Z55" s="1">
        <v>904.66664994944756</v>
      </c>
      <c r="AA55" s="1">
        <v>926.54719281294274</v>
      </c>
      <c r="AB55" s="1">
        <v>1496.633740367133</v>
      </c>
      <c r="AC55" s="1">
        <v>1706.8845950309271</v>
      </c>
      <c r="AD55" s="1">
        <v>412.73723005812417</v>
      </c>
      <c r="AE55" s="1">
        <v>962.12821829695167</v>
      </c>
      <c r="AF55" s="1">
        <v>962.66151358149853</v>
      </c>
    </row>
    <row r="56" spans="1:32" x14ac:dyDescent="0.2">
      <c r="A56" t="str">
        <f t="shared" si="0"/>
        <v>20080_33</v>
      </c>
      <c r="B56" s="1">
        <v>2008</v>
      </c>
      <c r="C56" s="1">
        <v>0</v>
      </c>
      <c r="D56" s="1">
        <v>33</v>
      </c>
      <c r="E56" s="1">
        <v>9.7309452258097562E-2</v>
      </c>
      <c r="F56" s="1">
        <v>0.44725797795810546</v>
      </c>
      <c r="G56" s="1">
        <v>0.18219731054603142</v>
      </c>
      <c r="H56" s="1">
        <v>0.2231743826766793</v>
      </c>
      <c r="I56" s="1">
        <v>4.5858522428677467E-2</v>
      </c>
      <c r="J56" s="1">
        <v>4.2023541323773367E-3</v>
      </c>
      <c r="K56" s="1">
        <v>0.12179660408066829</v>
      </c>
      <c r="L56" s="1">
        <v>7.1628259265054936E-2</v>
      </c>
      <c r="M56" s="1">
        <v>0.18258208391516287</v>
      </c>
      <c r="N56" s="1">
        <v>0.16089595188564151</v>
      </c>
      <c r="O56" s="1">
        <v>0.18551072975356847</v>
      </c>
      <c r="P56" s="1">
        <v>8.3815110390999162E-2</v>
      </c>
      <c r="Q56" s="1">
        <v>0.19002640007097948</v>
      </c>
      <c r="R56" s="1">
        <v>3.7448606378797981E-3</v>
      </c>
      <c r="S56" s="1">
        <v>2251.0257023900176</v>
      </c>
      <c r="T56" s="1">
        <v>1143.8799202489777</v>
      </c>
      <c r="U56" s="1">
        <v>680.33046833008609</v>
      </c>
      <c r="V56" s="1">
        <v>1039.4373734422313</v>
      </c>
      <c r="W56" s="1">
        <v>3047.413343444437</v>
      </c>
      <c r="Y56" s="1">
        <v>1225.3453565032262</v>
      </c>
      <c r="Z56" s="1">
        <v>913.49218314290385</v>
      </c>
      <c r="AA56" s="1">
        <v>890.69204203099707</v>
      </c>
      <c r="AB56" s="1">
        <v>1722.9598910790939</v>
      </c>
      <c r="AC56" s="1">
        <v>1788.3154473009811</v>
      </c>
      <c r="AD56" s="1">
        <v>462.55182561977222</v>
      </c>
      <c r="AE56" s="1">
        <v>1085.399319326358</v>
      </c>
      <c r="AF56" s="1">
        <v>926.74434758670054</v>
      </c>
    </row>
    <row r="57" spans="1:32" x14ac:dyDescent="0.2">
      <c r="A57" t="str">
        <f t="shared" si="0"/>
        <v>20080_35</v>
      </c>
      <c r="B57" s="1">
        <v>2008</v>
      </c>
      <c r="C57" s="1">
        <v>0</v>
      </c>
      <c r="D57" s="1">
        <v>35</v>
      </c>
      <c r="E57" s="1">
        <v>5.7325712306963102E-2</v>
      </c>
      <c r="F57" s="1">
        <v>0.51646785168993348</v>
      </c>
      <c r="G57" s="1">
        <v>0.20445191847111113</v>
      </c>
      <c r="H57" s="1">
        <v>0.16708113161519067</v>
      </c>
      <c r="I57" s="1">
        <v>4.7120506437399678E-2</v>
      </c>
      <c r="J57" s="1">
        <v>7.5528794792155797E-3</v>
      </c>
      <c r="K57" s="1">
        <v>0.20873876210124032</v>
      </c>
      <c r="L57" s="1">
        <v>7.0399542798174591E-2</v>
      </c>
      <c r="M57" s="1">
        <v>0.18598482888222767</v>
      </c>
      <c r="N57" s="1">
        <v>0.15700229487172518</v>
      </c>
      <c r="O57" s="1">
        <v>0.1331522779064119</v>
      </c>
      <c r="P57" s="1">
        <v>7.107251223772193E-2</v>
      </c>
      <c r="Q57" s="1">
        <v>0.16895322534583063</v>
      </c>
      <c r="R57" s="1">
        <v>4.6965558564915676E-3</v>
      </c>
      <c r="S57" s="1">
        <v>2007.7375920650561</v>
      </c>
      <c r="T57" s="1">
        <v>1320.5951873149722</v>
      </c>
      <c r="U57" s="1">
        <v>801.07651282887196</v>
      </c>
      <c r="V57" s="1">
        <v>1194.2751883052783</v>
      </c>
      <c r="W57" s="1">
        <v>3992.3800809929753</v>
      </c>
      <c r="Y57" s="1">
        <v>1413.2642079721284</v>
      </c>
      <c r="Z57" s="1">
        <v>1001.0405172460637</v>
      </c>
      <c r="AA57" s="1">
        <v>1138.0607749346937</v>
      </c>
      <c r="AB57" s="1">
        <v>1888.0455048735987</v>
      </c>
      <c r="AC57" s="1">
        <v>1738.5838116061009</v>
      </c>
      <c r="AD57" s="1">
        <v>497.16359489396683</v>
      </c>
      <c r="AE57" s="1">
        <v>1271.0280465440308</v>
      </c>
      <c r="AF57" s="1">
        <v>1382.3691264228835</v>
      </c>
    </row>
    <row r="58" spans="1:32" x14ac:dyDescent="0.2">
      <c r="A58" t="str">
        <f t="shared" si="0"/>
        <v>20080_43</v>
      </c>
      <c r="B58" s="1">
        <v>2008</v>
      </c>
      <c r="C58" s="1">
        <v>0</v>
      </c>
      <c r="D58" s="1">
        <v>43</v>
      </c>
      <c r="E58" s="1">
        <v>7.3591234610500406E-2</v>
      </c>
      <c r="F58" s="1">
        <v>0.51111907809914114</v>
      </c>
      <c r="G58" s="1">
        <v>0.1848085021095289</v>
      </c>
      <c r="H58" s="1">
        <v>0.17254730009752706</v>
      </c>
      <c r="I58" s="1">
        <v>5.0630713209400081E-2</v>
      </c>
      <c r="J58" s="1">
        <v>7.3031718738940932E-3</v>
      </c>
      <c r="K58" s="1">
        <v>0.21807486420641417</v>
      </c>
      <c r="L58" s="1">
        <v>6.8887387708378892E-2</v>
      </c>
      <c r="M58" s="1">
        <v>0.20166814790186138</v>
      </c>
      <c r="N58" s="1">
        <v>0.13464730725695784</v>
      </c>
      <c r="O58" s="1">
        <v>0.16105508381065331</v>
      </c>
      <c r="P58" s="1">
        <v>6.3611538040543203E-2</v>
      </c>
      <c r="Q58" s="1">
        <v>0.1442415341931782</v>
      </c>
      <c r="R58" s="1">
        <v>7.8141368820019291E-3</v>
      </c>
      <c r="S58" s="1">
        <v>2369.3206996386111</v>
      </c>
      <c r="T58" s="1">
        <v>1058.753789728132</v>
      </c>
      <c r="U58" s="1">
        <v>692.41393884086642</v>
      </c>
      <c r="V58" s="1">
        <v>1032.0813488352951</v>
      </c>
      <c r="W58" s="1">
        <v>2654.7666102415574</v>
      </c>
      <c r="Y58" s="1">
        <v>1058.7781225971714</v>
      </c>
      <c r="Z58" s="1">
        <v>879.82041086238712</v>
      </c>
      <c r="AA58" s="1">
        <v>972.75824008255483</v>
      </c>
      <c r="AB58" s="1">
        <v>1464.9591403176012</v>
      </c>
      <c r="AC58" s="1">
        <v>1860.8844647529763</v>
      </c>
      <c r="AD58" s="1">
        <v>457.45277423576681</v>
      </c>
      <c r="AE58" s="1">
        <v>1009.0266302562554</v>
      </c>
      <c r="AF58" s="1">
        <v>874.68892687020457</v>
      </c>
    </row>
    <row r="59" spans="1:32" x14ac:dyDescent="0.2">
      <c r="A59" t="str">
        <f t="shared" si="0"/>
        <v>20090_</v>
      </c>
      <c r="B59" s="1">
        <v>2009</v>
      </c>
      <c r="C59" s="1">
        <v>0</v>
      </c>
    </row>
    <row r="60" spans="1:32" x14ac:dyDescent="0.2">
      <c r="A60" t="str">
        <f t="shared" si="0"/>
        <v>20090_0</v>
      </c>
      <c r="B60" s="1">
        <v>2009</v>
      </c>
      <c r="C60" s="1">
        <v>0</v>
      </c>
      <c r="D60" s="1">
        <v>0</v>
      </c>
      <c r="E60" s="1">
        <v>7.6540892427014118E-2</v>
      </c>
      <c r="F60" s="1">
        <v>0.49382607036392845</v>
      </c>
      <c r="G60" s="1">
        <v>0.1898641351372917</v>
      </c>
      <c r="H60" s="1">
        <v>0.18792858502975968</v>
      </c>
      <c r="I60" s="1">
        <v>4.5602116198259726E-2</v>
      </c>
      <c r="J60" s="1">
        <v>6.2382008438753422E-3</v>
      </c>
      <c r="K60" s="1">
        <v>0.1657278529457083</v>
      </c>
      <c r="L60" s="1">
        <v>7.3697073641009622E-2</v>
      </c>
      <c r="M60" s="1">
        <v>0.19209207603544939</v>
      </c>
      <c r="N60" s="1">
        <v>0.15253944904221417</v>
      </c>
      <c r="O60" s="1">
        <v>0.16139088288710363</v>
      </c>
      <c r="P60" s="1">
        <v>7.7465330605464622E-2</v>
      </c>
      <c r="Q60" s="1">
        <v>0.17173115068271458</v>
      </c>
      <c r="R60" s="1">
        <v>5.3561841604404864E-3</v>
      </c>
      <c r="S60" s="1">
        <v>2336.0369870501099</v>
      </c>
      <c r="T60" s="1">
        <v>1260.5782624601511</v>
      </c>
      <c r="U60" s="1">
        <v>776.2225773815029</v>
      </c>
      <c r="V60" s="1">
        <v>1110.3994413979631</v>
      </c>
      <c r="W60" s="1">
        <v>3589.3914799526897</v>
      </c>
      <c r="Y60" s="1">
        <v>1384.9423854276847</v>
      </c>
      <c r="Z60" s="1">
        <v>1022.5511372898144</v>
      </c>
      <c r="AA60" s="1">
        <v>1055.3256247596978</v>
      </c>
      <c r="AB60" s="1">
        <v>1802.741146824538</v>
      </c>
      <c r="AC60" s="1">
        <v>1894.5327029999041</v>
      </c>
      <c r="AD60" s="1">
        <v>496.71682301247813</v>
      </c>
      <c r="AE60" s="1">
        <v>1157.2070539280985</v>
      </c>
      <c r="AF60" s="1">
        <v>988.60629409513137</v>
      </c>
    </row>
    <row r="61" spans="1:32" x14ac:dyDescent="0.2">
      <c r="A61" t="str">
        <f t="shared" si="0"/>
        <v>20090_26</v>
      </c>
      <c r="B61" s="1">
        <v>2009</v>
      </c>
      <c r="C61" s="1">
        <v>0</v>
      </c>
      <c r="D61" s="1">
        <v>26</v>
      </c>
      <c r="E61" s="1">
        <v>0.11090911611073398</v>
      </c>
      <c r="F61" s="1">
        <v>0.43342983146918668</v>
      </c>
      <c r="G61" s="1">
        <v>0.18020182134657148</v>
      </c>
      <c r="H61" s="1">
        <v>0.23379780383781881</v>
      </c>
      <c r="I61" s="1">
        <v>3.3038202359487373E-2</v>
      </c>
      <c r="J61" s="1">
        <v>8.6232248762360911E-3</v>
      </c>
      <c r="K61" s="1">
        <v>0.10291949380708158</v>
      </c>
      <c r="L61" s="1">
        <v>6.6376251205727724E-2</v>
      </c>
      <c r="M61" s="1">
        <v>0.25725250044207054</v>
      </c>
      <c r="N61" s="1">
        <v>0.13240195689476381</v>
      </c>
      <c r="O61" s="1">
        <v>0.18871587282836658</v>
      </c>
      <c r="P61" s="1">
        <v>8.2080075783356465E-2</v>
      </c>
      <c r="Q61" s="1">
        <v>0.16290034892490912</v>
      </c>
      <c r="R61" s="1">
        <v>7.3535001137588424E-3</v>
      </c>
      <c r="S61" s="1">
        <v>1795.7456613541583</v>
      </c>
      <c r="T61" s="1">
        <v>821.54249384272259</v>
      </c>
      <c r="U61" s="1">
        <v>475.20746230921532</v>
      </c>
      <c r="V61" s="1">
        <v>583.23706025201443</v>
      </c>
      <c r="W61" s="1">
        <v>2792.6760668871293</v>
      </c>
      <c r="Y61" s="1">
        <v>911.5451646164255</v>
      </c>
      <c r="Z61" s="1">
        <v>700.36507071758365</v>
      </c>
      <c r="AA61" s="1">
        <v>699.56664969433893</v>
      </c>
      <c r="AB61" s="1">
        <v>995.89749147290718</v>
      </c>
      <c r="AC61" s="1">
        <v>1383.2747346033459</v>
      </c>
      <c r="AD61" s="1">
        <v>379.36749302323051</v>
      </c>
      <c r="AE61" s="1">
        <v>789.86312230698263</v>
      </c>
      <c r="AF61" s="1">
        <v>602.65449433491403</v>
      </c>
    </row>
    <row r="62" spans="1:32" x14ac:dyDescent="0.2">
      <c r="A62" t="str">
        <f t="shared" si="0"/>
        <v>20090_29</v>
      </c>
      <c r="B62" s="1">
        <v>2009</v>
      </c>
      <c r="C62" s="1">
        <v>0</v>
      </c>
      <c r="D62" s="1">
        <v>29</v>
      </c>
      <c r="E62" s="1">
        <v>7.8271324076559345E-2</v>
      </c>
      <c r="F62" s="1">
        <v>0.45965442579632637</v>
      </c>
      <c r="G62" s="1">
        <v>0.20047309520768186</v>
      </c>
      <c r="H62" s="1">
        <v>0.21500409554647831</v>
      </c>
      <c r="I62" s="1">
        <v>4.0634752240581648E-2</v>
      </c>
      <c r="J62" s="1">
        <v>5.962307132357395E-3</v>
      </c>
      <c r="K62" s="1">
        <v>0.10110192680276311</v>
      </c>
      <c r="L62" s="1">
        <v>9.0507803653984031E-2</v>
      </c>
      <c r="M62" s="1">
        <v>0.20292004309985048</v>
      </c>
      <c r="N62" s="1">
        <v>0.14634560544483052</v>
      </c>
      <c r="O62" s="1">
        <v>0.18442224972955037</v>
      </c>
      <c r="P62" s="1">
        <v>8.9164125084758461E-2</v>
      </c>
      <c r="Q62" s="1">
        <v>0.17757972182253082</v>
      </c>
      <c r="R62" s="1">
        <v>7.958524361712984E-3</v>
      </c>
      <c r="S62" s="1">
        <v>2395.3609185791502</v>
      </c>
      <c r="T62" s="1">
        <v>1029.147183814101</v>
      </c>
      <c r="U62" s="1">
        <v>596.54509926281787</v>
      </c>
      <c r="V62" s="1">
        <v>741.65177580150146</v>
      </c>
      <c r="W62" s="1">
        <v>3310.8138936653636</v>
      </c>
      <c r="Y62" s="1">
        <v>1351.1812526331248</v>
      </c>
      <c r="Z62" s="1">
        <v>928.87861697742198</v>
      </c>
      <c r="AA62" s="1">
        <v>808.77646335270504</v>
      </c>
      <c r="AB62" s="1">
        <v>1289.9569677847187</v>
      </c>
      <c r="AC62" s="1">
        <v>1681.2860565868757</v>
      </c>
      <c r="AD62" s="1">
        <v>381.14587980097912</v>
      </c>
      <c r="AE62" s="1">
        <v>894.56910424195405</v>
      </c>
      <c r="AF62" s="1">
        <v>756.02377588871457</v>
      </c>
    </row>
    <row r="63" spans="1:32" x14ac:dyDescent="0.2">
      <c r="A63" t="str">
        <f t="shared" si="0"/>
        <v>20090_31</v>
      </c>
      <c r="B63" s="1">
        <v>2009</v>
      </c>
      <c r="C63" s="1">
        <v>0</v>
      </c>
      <c r="D63" s="1">
        <v>31</v>
      </c>
      <c r="E63" s="1">
        <v>8.5452453697022909E-2</v>
      </c>
      <c r="F63" s="1">
        <v>0.51230397350242995</v>
      </c>
      <c r="G63" s="1">
        <v>0.18196366083220314</v>
      </c>
      <c r="H63" s="1">
        <v>0.1664388491077973</v>
      </c>
      <c r="I63" s="1">
        <v>4.9966757156672086E-2</v>
      </c>
      <c r="J63" s="1">
        <v>3.8743057038667832E-3</v>
      </c>
      <c r="K63" s="1">
        <v>0.16714982217785715</v>
      </c>
      <c r="L63" s="1">
        <v>8.6814584046796747E-2</v>
      </c>
      <c r="M63" s="1">
        <v>0.18652799494410885</v>
      </c>
      <c r="N63" s="1">
        <v>0.1384221188308096</v>
      </c>
      <c r="O63" s="1">
        <v>0.16922536053323389</v>
      </c>
      <c r="P63" s="1">
        <v>8.2747704104371142E-2</v>
      </c>
      <c r="Q63" s="1">
        <v>0.16267273465253801</v>
      </c>
      <c r="R63" s="1">
        <v>6.4396807103103745E-3</v>
      </c>
      <c r="S63" s="1">
        <v>2344.8811270708943</v>
      </c>
      <c r="T63" s="1">
        <v>1070.6491647819646</v>
      </c>
      <c r="U63" s="1">
        <v>716.55977181683716</v>
      </c>
      <c r="V63" s="1">
        <v>1058.4003102870586</v>
      </c>
      <c r="W63" s="1">
        <v>3343.345716567087</v>
      </c>
      <c r="Y63" s="1">
        <v>1260.5792900865849</v>
      </c>
      <c r="Z63" s="1">
        <v>1022.2443931477861</v>
      </c>
      <c r="AA63" s="1">
        <v>977.26198327593204</v>
      </c>
      <c r="AB63" s="1">
        <v>1574.2175092079592</v>
      </c>
      <c r="AC63" s="1">
        <v>1849.9957994467841</v>
      </c>
      <c r="AD63" s="1">
        <v>460.22116972707909</v>
      </c>
      <c r="AE63" s="1">
        <v>1052.5728716164017</v>
      </c>
      <c r="AF63" s="1">
        <v>1185.2355399057819</v>
      </c>
    </row>
    <row r="64" spans="1:32" x14ac:dyDescent="0.2">
      <c r="A64" t="str">
        <f t="shared" si="0"/>
        <v>20090_33</v>
      </c>
      <c r="B64" s="1">
        <v>2009</v>
      </c>
      <c r="C64" s="1">
        <v>0</v>
      </c>
      <c r="D64" s="1">
        <v>33</v>
      </c>
      <c r="E64" s="1">
        <v>9.6500865772199074E-2</v>
      </c>
      <c r="F64" s="1">
        <v>0.45153267537687108</v>
      </c>
      <c r="G64" s="1">
        <v>0.17979302549677262</v>
      </c>
      <c r="H64" s="1">
        <v>0.22359558876230803</v>
      </c>
      <c r="I64" s="1">
        <v>4.4480453321488075E-2</v>
      </c>
      <c r="J64" s="1">
        <v>4.0973912703178676E-3</v>
      </c>
      <c r="K64" s="1">
        <v>0.12213196034853287</v>
      </c>
      <c r="L64" s="1">
        <v>7.4229842956869366E-2</v>
      </c>
      <c r="M64" s="1">
        <v>0.18114908700898127</v>
      </c>
      <c r="N64" s="1">
        <v>0.15634773721680792</v>
      </c>
      <c r="O64" s="1">
        <v>0.1861166579964218</v>
      </c>
      <c r="P64" s="1">
        <v>8.4381707337760556E-2</v>
      </c>
      <c r="Q64" s="1">
        <v>0.19097142999992542</v>
      </c>
      <c r="R64" s="1">
        <v>4.6715771346612124E-3</v>
      </c>
      <c r="S64" s="1">
        <v>2546.9412067735257</v>
      </c>
      <c r="T64" s="1">
        <v>1292.4913729781501</v>
      </c>
      <c r="U64" s="1">
        <v>733.40603617692682</v>
      </c>
      <c r="V64" s="1">
        <v>1075.61315245737</v>
      </c>
      <c r="W64" s="1">
        <v>3011.2548468631348</v>
      </c>
      <c r="Y64" s="1">
        <v>1418.8750514841888</v>
      </c>
      <c r="Z64" s="1">
        <v>983.55351556696064</v>
      </c>
      <c r="AA64" s="1">
        <v>1014.7420288290151</v>
      </c>
      <c r="AB64" s="1">
        <v>1798.6871626953118</v>
      </c>
      <c r="AC64" s="1">
        <v>1961.6189011818201</v>
      </c>
      <c r="AD64" s="1">
        <v>513.06300439251754</v>
      </c>
      <c r="AE64" s="1">
        <v>1150.6412190397823</v>
      </c>
      <c r="AF64" s="1">
        <v>893.8229380974567</v>
      </c>
    </row>
    <row r="65" spans="1:32" x14ac:dyDescent="0.2">
      <c r="A65" t="str">
        <f t="shared" si="0"/>
        <v>20090_35</v>
      </c>
      <c r="B65" s="1">
        <v>2009</v>
      </c>
      <c r="C65" s="1">
        <v>0</v>
      </c>
      <c r="D65" s="1">
        <v>35</v>
      </c>
      <c r="E65" s="1">
        <v>5.7491546544621776E-2</v>
      </c>
      <c r="F65" s="1">
        <v>0.52236974460662622</v>
      </c>
      <c r="G65" s="1">
        <v>0.20123960044536413</v>
      </c>
      <c r="H65" s="1">
        <v>0.16360006244544259</v>
      </c>
      <c r="I65" s="1">
        <v>4.7302687005052614E-2</v>
      </c>
      <c r="J65" s="1">
        <v>7.9963589528706403E-3</v>
      </c>
      <c r="K65" s="1">
        <v>0.20283543792137135</v>
      </c>
      <c r="L65" s="1">
        <v>6.8541846963860689E-2</v>
      </c>
      <c r="M65" s="1">
        <v>0.18568052768068743</v>
      </c>
      <c r="N65" s="1">
        <v>0.16176274116638739</v>
      </c>
      <c r="O65" s="1">
        <v>0.13697914037010764</v>
      </c>
      <c r="P65" s="1">
        <v>7.1960790773321875E-2</v>
      </c>
      <c r="Q65" s="1">
        <v>0.16792365831123554</v>
      </c>
      <c r="R65" s="1">
        <v>4.3158568129944355E-3</v>
      </c>
      <c r="S65" s="1">
        <v>2174.5362031211371</v>
      </c>
      <c r="T65" s="1">
        <v>1412.3460513884306</v>
      </c>
      <c r="U65" s="1">
        <v>888.245954804044</v>
      </c>
      <c r="V65" s="1">
        <v>1346.2074895368964</v>
      </c>
      <c r="W65" s="1">
        <v>4221.6961774934671</v>
      </c>
      <c r="Y65" s="1">
        <v>1484.378683457579</v>
      </c>
      <c r="Z65" s="1">
        <v>1128.9933716411726</v>
      </c>
      <c r="AA65" s="1">
        <v>1223.8364069411848</v>
      </c>
      <c r="AB65" s="1">
        <v>2071.2216046638068</v>
      </c>
      <c r="AC65" s="1">
        <v>1979.5007866973333</v>
      </c>
      <c r="AD65" s="1">
        <v>542.08365611444731</v>
      </c>
      <c r="AE65" s="1">
        <v>1300.804879507768</v>
      </c>
      <c r="AF65" s="1">
        <v>1104.3620816145974</v>
      </c>
    </row>
    <row r="66" spans="1:32" x14ac:dyDescent="0.2">
      <c r="A66" t="str">
        <f t="shared" si="0"/>
        <v>20090_43</v>
      </c>
      <c r="B66" s="1">
        <v>2009</v>
      </c>
      <c r="C66" s="1">
        <v>0</v>
      </c>
      <c r="D66" s="1">
        <v>43</v>
      </c>
      <c r="E66" s="1">
        <v>7.5564728973805756E-2</v>
      </c>
      <c r="F66" s="1">
        <v>0.52445943248147386</v>
      </c>
      <c r="G66" s="1">
        <v>0.16937264357956319</v>
      </c>
      <c r="H66" s="1">
        <v>0.1768145355838957</v>
      </c>
      <c r="I66" s="1">
        <v>4.8770358354209085E-2</v>
      </c>
      <c r="J66" s="1">
        <v>5.0183010271172331E-3</v>
      </c>
      <c r="K66" s="1">
        <v>0.20954669029246181</v>
      </c>
      <c r="L66" s="1">
        <v>7.091738560606671E-2</v>
      </c>
      <c r="M66" s="1">
        <v>0.2025011996492587</v>
      </c>
      <c r="N66" s="1">
        <v>0.13520791065606752</v>
      </c>
      <c r="O66" s="1">
        <v>0.16111011848801135</v>
      </c>
      <c r="P66" s="1">
        <v>6.4068771279329542E-2</v>
      </c>
      <c r="Q66" s="1">
        <v>0.14947746582790739</v>
      </c>
      <c r="R66" s="1">
        <v>7.1704582009637016E-3</v>
      </c>
      <c r="S66" s="1">
        <v>2732.9468530412028</v>
      </c>
      <c r="T66" s="1">
        <v>1130.785797931044</v>
      </c>
      <c r="U66" s="1">
        <v>756.44580266601793</v>
      </c>
      <c r="V66" s="1">
        <v>1155.33395592294</v>
      </c>
      <c r="W66" s="1">
        <v>2966.7558189163337</v>
      </c>
      <c r="Y66" s="1">
        <v>1169.9433608549241</v>
      </c>
      <c r="Z66" s="1">
        <v>961.46796974729455</v>
      </c>
      <c r="AA66" s="1">
        <v>1054.722492729554</v>
      </c>
      <c r="AB66" s="1">
        <v>1619.4019668879816</v>
      </c>
      <c r="AC66" s="1">
        <v>2052.8672187183215</v>
      </c>
      <c r="AD66" s="1">
        <v>505.37220594536831</v>
      </c>
      <c r="AE66" s="1">
        <v>1116.1116848002864</v>
      </c>
      <c r="AF66" s="1">
        <v>1134.1105813157253</v>
      </c>
    </row>
    <row r="67" spans="1:32" x14ac:dyDescent="0.2">
      <c r="A67" t="str">
        <f t="shared" si="0"/>
        <v>20100_</v>
      </c>
      <c r="B67" s="1">
        <v>2010</v>
      </c>
      <c r="C67" s="1">
        <v>0</v>
      </c>
    </row>
    <row r="68" spans="1:32" x14ac:dyDescent="0.2">
      <c r="A68" t="str">
        <f t="shared" ref="A68:A98" si="1">B68&amp;C68&amp;"_"&amp;D68</f>
        <v>20100_0</v>
      </c>
      <c r="B68" s="1">
        <v>2010</v>
      </c>
      <c r="C68" s="1">
        <v>0</v>
      </c>
      <c r="D68" s="1">
        <v>0</v>
      </c>
      <c r="E68" s="1">
        <v>7.558043245630526E-2</v>
      </c>
      <c r="F68" s="1">
        <v>0.50997035148816905</v>
      </c>
      <c r="G68" s="1">
        <v>0.17980098013644852</v>
      </c>
      <c r="H68" s="1">
        <v>0.18433318802265736</v>
      </c>
      <c r="I68" s="1">
        <v>4.5066130507016536E-2</v>
      </c>
      <c r="J68" s="1">
        <v>5.2489173893502349E-3</v>
      </c>
      <c r="K68" s="1">
        <v>0.16573545175065568</v>
      </c>
      <c r="L68" s="1">
        <v>7.5294097600716689E-2</v>
      </c>
      <c r="M68" s="1">
        <v>0.18815444049027025</v>
      </c>
      <c r="N68" s="1">
        <v>0.15395962673578428</v>
      </c>
      <c r="O68" s="1">
        <v>0.16193905835099179</v>
      </c>
      <c r="P68" s="1">
        <v>7.3120401826118772E-2</v>
      </c>
      <c r="Q68" s="1">
        <v>0.17640145018926798</v>
      </c>
      <c r="R68" s="1">
        <v>5.3954730561150462E-3</v>
      </c>
      <c r="S68" s="1">
        <v>2587.0095481136932</v>
      </c>
      <c r="T68" s="1">
        <v>1347.3563703810566</v>
      </c>
      <c r="U68" s="1">
        <v>897.39895639110239</v>
      </c>
      <c r="V68" s="1">
        <v>1209.2992922897963</v>
      </c>
      <c r="W68" s="1">
        <v>3934.4146647742214</v>
      </c>
      <c r="Y68" s="1">
        <v>1480.0821387553513</v>
      </c>
      <c r="Z68" s="1">
        <v>1197.4884577377493</v>
      </c>
      <c r="AA68" s="1">
        <v>1168.0541565718122</v>
      </c>
      <c r="AB68" s="1">
        <v>1941.5338252832039</v>
      </c>
      <c r="AC68" s="1">
        <v>2053.0474772785783</v>
      </c>
      <c r="AD68" s="1">
        <v>553.04843644092091</v>
      </c>
      <c r="AE68" s="1">
        <v>1243.6823461516203</v>
      </c>
      <c r="AF68" s="1">
        <v>1244.5993797961301</v>
      </c>
    </row>
    <row r="69" spans="1:32" x14ac:dyDescent="0.2">
      <c r="A69" t="str">
        <f t="shared" si="1"/>
        <v>20100_26</v>
      </c>
      <c r="B69" s="1">
        <v>2010</v>
      </c>
      <c r="C69" s="1">
        <v>0</v>
      </c>
      <c r="D69" s="1">
        <v>26</v>
      </c>
      <c r="E69" s="1">
        <v>0.10707321976109738</v>
      </c>
      <c r="F69" s="1">
        <v>0.44921557545404839</v>
      </c>
      <c r="G69" s="1">
        <v>0.18327737874118899</v>
      </c>
      <c r="H69" s="1">
        <v>0.21484821195832662</v>
      </c>
      <c r="I69" s="1">
        <v>3.3163203816066571E-2</v>
      </c>
      <c r="J69" s="1">
        <v>1.2422410269290153E-2</v>
      </c>
      <c r="K69" s="1">
        <v>0.10942623791899589</v>
      </c>
      <c r="L69" s="1">
        <v>7.0674990243492108E-2</v>
      </c>
      <c r="M69" s="1">
        <v>0.24314666846919156</v>
      </c>
      <c r="N69" s="1">
        <v>0.13880925590133422</v>
      </c>
      <c r="O69" s="1">
        <v>0.19163379019925444</v>
      </c>
      <c r="P69" s="1">
        <v>7.5982700093611993E-2</v>
      </c>
      <c r="Q69" s="1">
        <v>0.16416763876378318</v>
      </c>
      <c r="R69" s="1">
        <v>6.1587184103556614E-3</v>
      </c>
      <c r="S69" s="1">
        <v>2202.9313917716631</v>
      </c>
      <c r="T69" s="1">
        <v>931.44220246019529</v>
      </c>
      <c r="U69" s="1">
        <v>553.59220794461476</v>
      </c>
      <c r="V69" s="1">
        <v>693.33724931448228</v>
      </c>
      <c r="W69" s="1">
        <v>3412.7503564973704</v>
      </c>
      <c r="Y69" s="1">
        <v>984.44055973138688</v>
      </c>
      <c r="Z69" s="1">
        <v>946.34905698124919</v>
      </c>
      <c r="AA69" s="1">
        <v>829.50434762245675</v>
      </c>
      <c r="AB69" s="1">
        <v>1166.1531205176957</v>
      </c>
      <c r="AC69" s="1">
        <v>1665.9975844894166</v>
      </c>
      <c r="AD69" s="1">
        <v>408.50007628839086</v>
      </c>
      <c r="AE69" s="1">
        <v>839.03531396472795</v>
      </c>
      <c r="AF69" s="1">
        <v>755.22493070936321</v>
      </c>
    </row>
    <row r="70" spans="1:32" x14ac:dyDescent="0.2">
      <c r="A70" t="str">
        <f t="shared" si="1"/>
        <v>20100_29</v>
      </c>
      <c r="B70" s="1">
        <v>2010</v>
      </c>
      <c r="C70" s="1">
        <v>0</v>
      </c>
      <c r="D70" s="1">
        <v>29</v>
      </c>
      <c r="E70" s="1">
        <v>7.7412483090655057E-2</v>
      </c>
      <c r="F70" s="1">
        <v>0.47216069874800948</v>
      </c>
      <c r="G70" s="1">
        <v>0.19442552690900358</v>
      </c>
      <c r="H70" s="1">
        <v>0.2153235067571091</v>
      </c>
      <c r="I70" s="1">
        <v>3.5746206171681165E-2</v>
      </c>
      <c r="J70" s="1">
        <v>4.9315783235163646E-3</v>
      </c>
      <c r="K70" s="1">
        <v>0.10229461197540315</v>
      </c>
      <c r="L70" s="1">
        <v>9.4376230746716569E-2</v>
      </c>
      <c r="M70" s="1">
        <v>0.21068433876435444</v>
      </c>
      <c r="N70" s="1">
        <v>0.13796425275935359</v>
      </c>
      <c r="O70" s="1">
        <v>0.18521994868268063</v>
      </c>
      <c r="P70" s="1">
        <v>8.6332236629464126E-2</v>
      </c>
      <c r="Q70" s="1">
        <v>0.17702483445095699</v>
      </c>
      <c r="R70" s="1">
        <v>6.1035459910385647E-3</v>
      </c>
      <c r="S70" s="1">
        <v>2683.6182931934391</v>
      </c>
      <c r="T70" s="1">
        <v>1113.2470390172432</v>
      </c>
      <c r="U70" s="1">
        <v>658.9066948586883</v>
      </c>
      <c r="V70" s="1">
        <v>790.76306614308044</v>
      </c>
      <c r="W70" s="1">
        <v>4238.2098537396478</v>
      </c>
      <c r="Y70" s="1">
        <v>1364.4168019605061</v>
      </c>
      <c r="Z70" s="1">
        <v>1036.9093626520432</v>
      </c>
      <c r="AA70" s="1">
        <v>891.71144348184748</v>
      </c>
      <c r="AB70" s="1">
        <v>1443.6178846104292</v>
      </c>
      <c r="AC70" s="1">
        <v>1921.5559894628736</v>
      </c>
      <c r="AD70" s="1">
        <v>418.23309589329534</v>
      </c>
      <c r="AE70" s="1">
        <v>949.54789456473748</v>
      </c>
      <c r="AF70" s="1">
        <v>973.67523245283201</v>
      </c>
    </row>
    <row r="71" spans="1:32" x14ac:dyDescent="0.2">
      <c r="A71" t="str">
        <f t="shared" si="1"/>
        <v>20100_31</v>
      </c>
      <c r="B71" s="1">
        <v>2010</v>
      </c>
      <c r="C71" s="1">
        <v>0</v>
      </c>
      <c r="D71" s="1">
        <v>31</v>
      </c>
      <c r="E71" s="1">
        <v>8.0947046231172937E-2</v>
      </c>
      <c r="F71" s="1">
        <v>0.52553488477917942</v>
      </c>
      <c r="G71" s="1">
        <v>0.17871758210780184</v>
      </c>
      <c r="H71" s="1">
        <v>0.15943549649861291</v>
      </c>
      <c r="I71" s="1">
        <v>5.2358931725151617E-2</v>
      </c>
      <c r="J71" s="1">
        <v>3.0060586581829437E-3</v>
      </c>
      <c r="K71" s="1">
        <v>0.17205075677577925</v>
      </c>
      <c r="L71" s="1">
        <v>8.7931402816501733E-2</v>
      </c>
      <c r="M71" s="1">
        <v>0.18177403679037299</v>
      </c>
      <c r="N71" s="1">
        <v>0.13813107294740337</v>
      </c>
      <c r="O71" s="1">
        <v>0.16811205236385954</v>
      </c>
      <c r="P71" s="1">
        <v>8.0716019078151985E-2</v>
      </c>
      <c r="Q71" s="1">
        <v>0.16505082494855194</v>
      </c>
      <c r="R71" s="1">
        <v>6.2338342794737833E-3</v>
      </c>
      <c r="S71" s="1">
        <v>2594.1643527721812</v>
      </c>
      <c r="T71" s="1">
        <v>1161.2198889056606</v>
      </c>
      <c r="U71" s="1">
        <v>812.89414219030925</v>
      </c>
      <c r="V71" s="1">
        <v>1188.7395571176219</v>
      </c>
      <c r="W71" s="1">
        <v>3674.6265611187587</v>
      </c>
      <c r="Y71" s="1">
        <v>1375.3781659299152</v>
      </c>
      <c r="Z71" s="1">
        <v>1186.1721436632372</v>
      </c>
      <c r="AA71" s="1">
        <v>1125.6269108750828</v>
      </c>
      <c r="AB71" s="1">
        <v>1716.8081220312779</v>
      </c>
      <c r="AC71" s="1">
        <v>1969.9114965233232</v>
      </c>
      <c r="AD71" s="1">
        <v>530.6786218476102</v>
      </c>
      <c r="AE71" s="1">
        <v>1149.4179474418966</v>
      </c>
      <c r="AF71" s="1">
        <v>1151.5986921073868</v>
      </c>
    </row>
    <row r="72" spans="1:32" x14ac:dyDescent="0.2">
      <c r="A72" t="str">
        <f t="shared" si="1"/>
        <v>20100_33</v>
      </c>
      <c r="B72" s="1">
        <v>2010</v>
      </c>
      <c r="C72" s="1">
        <v>0</v>
      </c>
      <c r="D72" s="1">
        <v>33</v>
      </c>
      <c r="E72" s="1">
        <v>9.6663188058097385E-2</v>
      </c>
      <c r="F72" s="1">
        <v>0.46795336503366086</v>
      </c>
      <c r="G72" s="1">
        <v>0.17367114501139316</v>
      </c>
      <c r="H72" s="1">
        <v>0.2164926536919225</v>
      </c>
      <c r="I72" s="1">
        <v>4.1385536503683575E-2</v>
      </c>
      <c r="J72" s="1">
        <v>3.8341117013066142E-3</v>
      </c>
      <c r="K72" s="1">
        <v>0.1209599442343702</v>
      </c>
      <c r="L72" s="1">
        <v>7.559102285569011E-2</v>
      </c>
      <c r="M72" s="1">
        <v>0.17761881877584709</v>
      </c>
      <c r="N72" s="1">
        <v>0.15921276241325127</v>
      </c>
      <c r="O72" s="1">
        <v>0.18830393995452543</v>
      </c>
      <c r="P72" s="1">
        <v>7.6573405239828377E-2</v>
      </c>
      <c r="Q72" s="1">
        <v>0.19648481254804592</v>
      </c>
      <c r="R72" s="1">
        <v>5.2552939784969383E-3</v>
      </c>
      <c r="S72" s="1">
        <v>2893.9400165519496</v>
      </c>
      <c r="T72" s="1">
        <v>1413.7712506744717</v>
      </c>
      <c r="U72" s="1">
        <v>879.31111136637401</v>
      </c>
      <c r="V72" s="1">
        <v>1189.1118967677005</v>
      </c>
      <c r="W72" s="1">
        <v>3700.4906358536182</v>
      </c>
      <c r="Y72" s="1">
        <v>1536.0552292231907</v>
      </c>
      <c r="Z72" s="1">
        <v>1104.8885897515352</v>
      </c>
      <c r="AA72" s="1">
        <v>1108.8309225623368</v>
      </c>
      <c r="AB72" s="1">
        <v>2052.0942706115125</v>
      </c>
      <c r="AC72" s="1">
        <v>2184.1861035292632</v>
      </c>
      <c r="AD72" s="1">
        <v>567.72785754609083</v>
      </c>
      <c r="AE72" s="1">
        <v>1320.9028033865648</v>
      </c>
      <c r="AF72" s="1">
        <v>1013.9611631065623</v>
      </c>
    </row>
    <row r="73" spans="1:32" x14ac:dyDescent="0.2">
      <c r="A73" t="str">
        <f t="shared" si="1"/>
        <v>20100_35</v>
      </c>
      <c r="B73" s="1">
        <v>2010</v>
      </c>
      <c r="C73" s="1">
        <v>0</v>
      </c>
      <c r="D73" s="1">
        <v>35</v>
      </c>
      <c r="E73" s="1">
        <v>5.7188331072522858E-2</v>
      </c>
      <c r="F73" s="1">
        <v>0.54096495213376661</v>
      </c>
      <c r="G73" s="1">
        <v>0.18401341032473437</v>
      </c>
      <c r="H73" s="1">
        <v>0.16421374289323873</v>
      </c>
      <c r="I73" s="1">
        <v>4.7937304372833167E-2</v>
      </c>
      <c r="J73" s="1">
        <v>5.6822592028611769E-3</v>
      </c>
      <c r="K73" s="1">
        <v>0.20118343249081555</v>
      </c>
      <c r="L73" s="1">
        <v>6.8975683975412261E-2</v>
      </c>
      <c r="M73" s="1">
        <v>0.18088142790803199</v>
      </c>
      <c r="N73" s="1">
        <v>0.16431424256148036</v>
      </c>
      <c r="O73" s="1">
        <v>0.13599668074099303</v>
      </c>
      <c r="P73" s="1">
        <v>6.8365528772997508E-2</v>
      </c>
      <c r="Q73" s="1">
        <v>0.17554897425987226</v>
      </c>
      <c r="R73" s="1">
        <v>4.7340292903238377E-3</v>
      </c>
      <c r="S73" s="1">
        <v>2264.9994276951275</v>
      </c>
      <c r="T73" s="1">
        <v>1480.9412567016566</v>
      </c>
      <c r="U73" s="1">
        <v>1033.7429302802329</v>
      </c>
      <c r="V73" s="1">
        <v>1422.2845823242301</v>
      </c>
      <c r="W73" s="1">
        <v>4252.368112506947</v>
      </c>
      <c r="Y73" s="1">
        <v>1586.5671708509367</v>
      </c>
      <c r="Z73" s="1">
        <v>1355.6078891189443</v>
      </c>
      <c r="AA73" s="1">
        <v>1337.232312822596</v>
      </c>
      <c r="AB73" s="1">
        <v>2144.1195985386134</v>
      </c>
      <c r="AC73" s="1">
        <v>2036.9995377908408</v>
      </c>
      <c r="AD73" s="1">
        <v>604.09842443967671</v>
      </c>
      <c r="AE73" s="1">
        <v>1339.291820896125</v>
      </c>
      <c r="AF73" s="1">
        <v>1617.093468972042</v>
      </c>
    </row>
    <row r="74" spans="1:32" x14ac:dyDescent="0.2">
      <c r="A74" t="str">
        <f t="shared" si="1"/>
        <v>20100_43</v>
      </c>
      <c r="B74" s="1">
        <v>2010</v>
      </c>
      <c r="C74" s="1">
        <v>0</v>
      </c>
      <c r="D74" s="1">
        <v>43</v>
      </c>
      <c r="E74" s="1">
        <v>7.3627849837784115E-2</v>
      </c>
      <c r="F74" s="1">
        <v>0.53710023326426493</v>
      </c>
      <c r="G74" s="1">
        <v>0.16113608953875783</v>
      </c>
      <c r="H74" s="1">
        <v>0.17393336957200217</v>
      </c>
      <c r="I74" s="1">
        <v>4.9589344993231532E-2</v>
      </c>
      <c r="J74" s="1">
        <v>4.6131127939882041E-3</v>
      </c>
      <c r="K74" s="1">
        <v>0.21103414239322921</v>
      </c>
      <c r="L74" s="1">
        <v>7.5141751888940123E-2</v>
      </c>
      <c r="M74" s="1">
        <v>0.19778948158378029</v>
      </c>
      <c r="N74" s="1">
        <v>0.13548557809134895</v>
      </c>
      <c r="O74" s="1">
        <v>0.16327542165238085</v>
      </c>
      <c r="P74" s="1">
        <v>6.2363286365404967E-2</v>
      </c>
      <c r="Q74" s="1">
        <v>0.14820070098068683</v>
      </c>
      <c r="R74" s="1">
        <v>6.7096370442681031E-3</v>
      </c>
      <c r="S74" s="1">
        <v>3059.2365525964515</v>
      </c>
      <c r="T74" s="1">
        <v>1220.9490207434837</v>
      </c>
      <c r="U74" s="1">
        <v>872.83106359061969</v>
      </c>
      <c r="V74" s="1">
        <v>1293.5959870376757</v>
      </c>
      <c r="W74" s="1">
        <v>3393.8646357185357</v>
      </c>
      <c r="Y74" s="1">
        <v>1250.4962073990882</v>
      </c>
      <c r="Z74" s="1">
        <v>1127.2600172117188</v>
      </c>
      <c r="AA74" s="1">
        <v>1199.1588988827209</v>
      </c>
      <c r="AB74" s="1">
        <v>1754.5499824947206</v>
      </c>
      <c r="AC74" s="1">
        <v>2305.0218118568419</v>
      </c>
      <c r="AD74" s="1">
        <v>574.66107557686325</v>
      </c>
      <c r="AE74" s="1">
        <v>1208.457744173563</v>
      </c>
      <c r="AF74" s="1">
        <v>1149.6022773928751</v>
      </c>
    </row>
    <row r="75" spans="1:32" x14ac:dyDescent="0.2">
      <c r="A75" t="str">
        <f t="shared" si="1"/>
        <v>20110_</v>
      </c>
      <c r="B75" s="1">
        <v>2011</v>
      </c>
      <c r="C75" s="1">
        <v>0</v>
      </c>
    </row>
    <row r="76" spans="1:32" x14ac:dyDescent="0.2">
      <c r="A76" t="str">
        <f t="shared" si="1"/>
        <v>20110_0</v>
      </c>
      <c r="B76" s="1">
        <v>2011</v>
      </c>
      <c r="C76" s="1">
        <v>0</v>
      </c>
      <c r="D76" s="1">
        <v>0</v>
      </c>
      <c r="E76" s="1">
        <v>7.5345715747577591E-2</v>
      </c>
      <c r="F76" s="1">
        <v>0.53023092123619953</v>
      </c>
      <c r="G76" s="1">
        <v>0.16745795437629774</v>
      </c>
      <c r="H76" s="1">
        <v>0.17939722609223616</v>
      </c>
      <c r="I76" s="1">
        <v>4.330581606535483E-2</v>
      </c>
      <c r="J76" s="1">
        <v>4.262366482333464E-3</v>
      </c>
      <c r="K76" s="1">
        <v>0.16415432680342593</v>
      </c>
      <c r="L76" s="1">
        <v>7.6864955283530323E-2</v>
      </c>
      <c r="M76" s="1">
        <v>0.18684404452798054</v>
      </c>
      <c r="N76" s="1">
        <v>0.16061477703091473</v>
      </c>
      <c r="O76" s="1">
        <v>0.15993300678559416</v>
      </c>
      <c r="P76" s="1">
        <v>6.9213491586364015E-2</v>
      </c>
      <c r="Q76" s="1">
        <v>0.17704451884285793</v>
      </c>
      <c r="R76" s="1">
        <v>5.3308791393854261E-3</v>
      </c>
      <c r="S76" s="1">
        <v>2811.1255990600353</v>
      </c>
      <c r="T76" s="1">
        <v>1456.721148967898</v>
      </c>
      <c r="U76" s="1">
        <v>1019.9138205052095</v>
      </c>
      <c r="V76" s="1">
        <v>1340.2575058717903</v>
      </c>
      <c r="W76" s="1">
        <v>4304.7185603267808</v>
      </c>
      <c r="Y76" s="1">
        <v>1657.7110051089533</v>
      </c>
      <c r="Z76" s="1">
        <v>1338.4462004634645</v>
      </c>
      <c r="AA76" s="1">
        <v>1258.8994107253313</v>
      </c>
      <c r="AB76" s="1">
        <v>2031.9797483952655</v>
      </c>
      <c r="AC76" s="1">
        <v>2217.5360388280251</v>
      </c>
      <c r="AD76" s="1">
        <v>623.06071748146724</v>
      </c>
      <c r="AE76" s="1">
        <v>1401.3662966916172</v>
      </c>
      <c r="AF76" s="1">
        <v>1423.794287770887</v>
      </c>
    </row>
    <row r="77" spans="1:32" x14ac:dyDescent="0.2">
      <c r="A77" t="str">
        <f t="shared" si="1"/>
        <v>20110_26</v>
      </c>
      <c r="B77" s="1">
        <v>2011</v>
      </c>
      <c r="C77" s="1">
        <v>0</v>
      </c>
      <c r="D77" s="1">
        <v>26</v>
      </c>
      <c r="E77" s="1">
        <v>9.6527657037907E-2</v>
      </c>
      <c r="F77" s="1">
        <v>0.47531399748348335</v>
      </c>
      <c r="G77" s="1">
        <v>0.18265797487993268</v>
      </c>
      <c r="H77" s="1">
        <v>0.2025741125314118</v>
      </c>
      <c r="I77" s="1">
        <v>3.5098697859796295E-2</v>
      </c>
      <c r="J77" s="1">
        <v>7.8275602074442969E-3</v>
      </c>
      <c r="K77" s="1">
        <v>0.10976287773612986</v>
      </c>
      <c r="L77" s="1">
        <v>7.6585072991176548E-2</v>
      </c>
      <c r="M77" s="1">
        <v>0.23821285581965673</v>
      </c>
      <c r="N77" s="1">
        <v>0.15438132869656876</v>
      </c>
      <c r="O77" s="1">
        <v>0.18184557740335502</v>
      </c>
      <c r="P77" s="1">
        <v>6.9893878602141413E-2</v>
      </c>
      <c r="Q77" s="1">
        <v>0.16259042506950194</v>
      </c>
      <c r="R77" s="1">
        <v>6.7279836814392998E-3</v>
      </c>
      <c r="S77" s="1">
        <v>2268.8970123881049</v>
      </c>
      <c r="T77" s="1">
        <v>1037.731682414935</v>
      </c>
      <c r="U77" s="1">
        <v>648.7304354138646</v>
      </c>
      <c r="V77" s="1">
        <v>802.2922741586932</v>
      </c>
      <c r="W77" s="1">
        <v>3340.9927284200226</v>
      </c>
      <c r="Y77" s="1">
        <v>1143.282425795843</v>
      </c>
      <c r="Z77" s="1">
        <v>1025.9641833296371</v>
      </c>
      <c r="AA77" s="1">
        <v>901.42891453478285</v>
      </c>
      <c r="AB77" s="1">
        <v>1273.5712759750968</v>
      </c>
      <c r="AC77" s="1">
        <v>1728.3259466225302</v>
      </c>
      <c r="AD77" s="1">
        <v>445.17199464061628</v>
      </c>
      <c r="AE77" s="1">
        <v>936.95821667156008</v>
      </c>
      <c r="AF77" s="1">
        <v>1271.8306999464421</v>
      </c>
    </row>
    <row r="78" spans="1:32" x14ac:dyDescent="0.2">
      <c r="A78" t="str">
        <f t="shared" si="1"/>
        <v>20110_29</v>
      </c>
      <c r="B78" s="1">
        <v>2011</v>
      </c>
      <c r="C78" s="1">
        <v>0</v>
      </c>
      <c r="D78" s="1">
        <v>29</v>
      </c>
      <c r="E78" s="1">
        <v>8.1399132069344501E-2</v>
      </c>
      <c r="F78" s="1">
        <v>0.5038812728176153</v>
      </c>
      <c r="G78" s="1">
        <v>0.17566117386246105</v>
      </c>
      <c r="H78" s="1">
        <v>0.19803981258708625</v>
      </c>
      <c r="I78" s="1">
        <v>3.834192934561028E-2</v>
      </c>
      <c r="J78" s="1">
        <v>2.6766793178251698E-3</v>
      </c>
      <c r="K78" s="1">
        <v>9.7235816864383443E-2</v>
      </c>
      <c r="L78" s="1">
        <v>9.6454027577757284E-2</v>
      </c>
      <c r="M78" s="1">
        <v>0.21410548497136686</v>
      </c>
      <c r="N78" s="1">
        <v>0.15013046884266174</v>
      </c>
      <c r="O78" s="1">
        <v>0.18699295975694796</v>
      </c>
      <c r="P78" s="1">
        <v>7.5747302683668291E-2</v>
      </c>
      <c r="Q78" s="1">
        <v>0.17329424991576256</v>
      </c>
      <c r="R78" s="1">
        <v>6.0396893874026221E-3</v>
      </c>
      <c r="S78" s="1">
        <v>2915.4783232915029</v>
      </c>
      <c r="T78" s="1">
        <v>1192.412227007386</v>
      </c>
      <c r="U78" s="1">
        <v>730.25317234245472</v>
      </c>
      <c r="V78" s="1">
        <v>905.65995187042256</v>
      </c>
      <c r="W78" s="1">
        <v>4776.162993868581</v>
      </c>
      <c r="Y78" s="1">
        <v>1558.1036416943996</v>
      </c>
      <c r="Z78" s="1">
        <v>1225.2207678925411</v>
      </c>
      <c r="AA78" s="1">
        <v>983.29883949947271</v>
      </c>
      <c r="AB78" s="1">
        <v>1555.2099859963557</v>
      </c>
      <c r="AC78" s="1">
        <v>2098.6568221175344</v>
      </c>
      <c r="AD78" s="1">
        <v>471.21784552175501</v>
      </c>
      <c r="AE78" s="1">
        <v>1063.4720144643386</v>
      </c>
      <c r="AF78" s="1">
        <v>1378.485409288857</v>
      </c>
    </row>
    <row r="79" spans="1:32" x14ac:dyDescent="0.2">
      <c r="A79" t="str">
        <f t="shared" si="1"/>
        <v>20110_31</v>
      </c>
      <c r="B79" s="1">
        <v>2011</v>
      </c>
      <c r="C79" s="1">
        <v>0</v>
      </c>
      <c r="D79" s="1">
        <v>31</v>
      </c>
      <c r="E79" s="1">
        <v>7.9900324448030982E-2</v>
      </c>
      <c r="F79" s="1">
        <v>0.53895470808416956</v>
      </c>
      <c r="G79" s="1">
        <v>0.16282439203628526</v>
      </c>
      <c r="H79" s="1">
        <v>0.16478809143136228</v>
      </c>
      <c r="I79" s="1">
        <v>5.1331836614531071E-2</v>
      </c>
      <c r="J79" s="1">
        <v>2.2006473855882081E-3</v>
      </c>
      <c r="K79" s="1">
        <v>0.16979650264163301</v>
      </c>
      <c r="L79" s="1">
        <v>9.2184954223741275E-2</v>
      </c>
      <c r="M79" s="1">
        <v>0.18254351002509733</v>
      </c>
      <c r="N79" s="1">
        <v>0.14490367169711704</v>
      </c>
      <c r="O79" s="1">
        <v>0.16733804657531645</v>
      </c>
      <c r="P79" s="1">
        <v>7.298367219214745E-2</v>
      </c>
      <c r="Q79" s="1">
        <v>0.16409861207888354</v>
      </c>
      <c r="R79" s="1">
        <v>6.1510305660353913E-3</v>
      </c>
      <c r="S79" s="1">
        <v>2957.5214231383325</v>
      </c>
      <c r="T79" s="1">
        <v>1286.6299076484336</v>
      </c>
      <c r="U79" s="1">
        <v>931.94774275252666</v>
      </c>
      <c r="V79" s="1">
        <v>1339.7394309914102</v>
      </c>
      <c r="W79" s="1">
        <v>3908.4287217719761</v>
      </c>
      <c r="Y79" s="1">
        <v>1567.1061467336501</v>
      </c>
      <c r="Z79" s="1">
        <v>1343.0016212216503</v>
      </c>
      <c r="AA79" s="1">
        <v>1250.5928139184168</v>
      </c>
      <c r="AB79" s="1">
        <v>1802.2602912964769</v>
      </c>
      <c r="AC79" s="1">
        <v>2236.6120576794478</v>
      </c>
      <c r="AD79" s="1">
        <v>580.6655898496083</v>
      </c>
      <c r="AE79" s="1">
        <v>1240.0761533617692</v>
      </c>
      <c r="AF79" s="1">
        <v>1411.5236298113034</v>
      </c>
    </row>
    <row r="80" spans="1:32" x14ac:dyDescent="0.2">
      <c r="A80" t="str">
        <f t="shared" si="1"/>
        <v>20110_33</v>
      </c>
      <c r="B80" s="1">
        <v>2011</v>
      </c>
      <c r="C80" s="1">
        <v>0</v>
      </c>
      <c r="D80" s="1">
        <v>33</v>
      </c>
      <c r="E80" s="1">
        <v>9.7271219391393271E-2</v>
      </c>
      <c r="F80" s="1">
        <v>0.48168280535551716</v>
      </c>
      <c r="G80" s="1">
        <v>0.16324229382893402</v>
      </c>
      <c r="H80" s="1">
        <v>0.21344402935968765</v>
      </c>
      <c r="I80" s="1">
        <v>4.0479270856696767E-2</v>
      </c>
      <c r="J80" s="1">
        <v>3.8803812077245784E-3</v>
      </c>
      <c r="K80" s="1">
        <v>0.11984276660867199</v>
      </c>
      <c r="L80" s="1">
        <v>7.5364336148820543E-2</v>
      </c>
      <c r="M80" s="1">
        <v>0.17917358388659582</v>
      </c>
      <c r="N80" s="1">
        <v>0.16271434332035037</v>
      </c>
      <c r="O80" s="1">
        <v>0.18705728583313838</v>
      </c>
      <c r="P80" s="1">
        <v>7.113101809342974E-2</v>
      </c>
      <c r="Q80" s="1">
        <v>0.1991991543376648</v>
      </c>
      <c r="R80" s="1">
        <v>5.517511771265594E-3</v>
      </c>
      <c r="S80" s="1">
        <v>3238.5917031907288</v>
      </c>
      <c r="T80" s="1">
        <v>1502.7541036223233</v>
      </c>
      <c r="U80" s="1">
        <v>1023.6719387899459</v>
      </c>
      <c r="V80" s="1">
        <v>1324.4770155805845</v>
      </c>
      <c r="W80" s="1">
        <v>4572.1191333818215</v>
      </c>
      <c r="Y80" s="1">
        <v>1752.1466198169862</v>
      </c>
      <c r="Z80" s="1">
        <v>1339.5301456949828</v>
      </c>
      <c r="AA80" s="1">
        <v>1204.287187659924</v>
      </c>
      <c r="AB80" s="1">
        <v>2200.839985904558</v>
      </c>
      <c r="AC80" s="1">
        <v>2406.3495036608506</v>
      </c>
      <c r="AD80" s="1">
        <v>618.29627725312719</v>
      </c>
      <c r="AE80" s="1">
        <v>1492.169380541603</v>
      </c>
      <c r="AF80" s="1">
        <v>1165.6874798698743</v>
      </c>
    </row>
    <row r="81" spans="1:32" x14ac:dyDescent="0.2">
      <c r="A81" t="str">
        <f t="shared" si="1"/>
        <v>20110_35</v>
      </c>
      <c r="B81" s="1">
        <v>2011</v>
      </c>
      <c r="C81" s="1">
        <v>0</v>
      </c>
      <c r="D81" s="1">
        <v>35</v>
      </c>
      <c r="E81" s="1">
        <v>5.7390674457655257E-2</v>
      </c>
      <c r="F81" s="1">
        <v>0.56506726043764521</v>
      </c>
      <c r="G81" s="1">
        <v>0.16893548523542273</v>
      </c>
      <c r="H81" s="1">
        <v>0.16047388525431766</v>
      </c>
      <c r="I81" s="1">
        <v>4.3599010743347141E-2</v>
      </c>
      <c r="J81" s="1">
        <v>4.5336838715644466E-3</v>
      </c>
      <c r="K81" s="1">
        <v>0.19868185353459275</v>
      </c>
      <c r="L81" s="1">
        <v>7.0534000786709142E-2</v>
      </c>
      <c r="M81" s="1">
        <v>0.17751218940606994</v>
      </c>
      <c r="N81" s="1">
        <v>0.1718552283961314</v>
      </c>
      <c r="O81" s="1">
        <v>0.13307357619091975</v>
      </c>
      <c r="P81" s="1">
        <v>6.8040191549074897E-2</v>
      </c>
      <c r="Q81" s="1">
        <v>0.17583330786329848</v>
      </c>
      <c r="R81" s="1">
        <v>4.4696522731467086E-3</v>
      </c>
      <c r="S81" s="1">
        <v>2385.7985305942261</v>
      </c>
      <c r="T81" s="1">
        <v>1599.4889424108667</v>
      </c>
      <c r="U81" s="1">
        <v>1173.1267767310305</v>
      </c>
      <c r="V81" s="1">
        <v>1532.639612496773</v>
      </c>
      <c r="W81" s="1">
        <v>4537.5598343933552</v>
      </c>
      <c r="Y81" s="1">
        <v>1764.1110501222809</v>
      </c>
      <c r="Z81" s="1">
        <v>1430.0541728823177</v>
      </c>
      <c r="AA81" s="1">
        <v>1418.0371017772436</v>
      </c>
      <c r="AB81" s="1">
        <v>2201.2354554397339</v>
      </c>
      <c r="AC81" s="1">
        <v>2158.87717768121</v>
      </c>
      <c r="AD81" s="1">
        <v>694.40811760238034</v>
      </c>
      <c r="AE81" s="1">
        <v>1519.6407150608984</v>
      </c>
      <c r="AF81" s="1">
        <v>1711.9585337086519</v>
      </c>
    </row>
    <row r="82" spans="1:32" x14ac:dyDescent="0.2">
      <c r="A82" t="str">
        <f t="shared" si="1"/>
        <v>20110_43</v>
      </c>
      <c r="B82" s="1">
        <v>2011</v>
      </c>
      <c r="C82" s="1">
        <v>0</v>
      </c>
      <c r="D82" s="1">
        <v>43</v>
      </c>
      <c r="E82" s="1">
        <v>7.4056730895548831E-2</v>
      </c>
      <c r="F82" s="1">
        <v>0.55051820335110502</v>
      </c>
      <c r="G82" s="1">
        <v>0.15852963391634561</v>
      </c>
      <c r="H82" s="1">
        <v>0.1613941070291034</v>
      </c>
      <c r="I82" s="1">
        <v>5.0170531775688573E-2</v>
      </c>
      <c r="J82" s="1">
        <v>5.3307930322116191E-3</v>
      </c>
      <c r="K82" s="1">
        <v>0.21463971306608071</v>
      </c>
      <c r="L82" s="1">
        <v>7.4399382829861624E-2</v>
      </c>
      <c r="M82" s="1">
        <v>0.19445864092164114</v>
      </c>
      <c r="N82" s="1">
        <v>0.13449559232510905</v>
      </c>
      <c r="O82" s="1">
        <v>0.16469317399892511</v>
      </c>
      <c r="P82" s="1">
        <v>5.8090037969372836E-2</v>
      </c>
      <c r="Q82" s="1">
        <v>0.1530101129094549</v>
      </c>
      <c r="R82" s="1">
        <v>6.2133459795526876E-3</v>
      </c>
      <c r="S82" s="1">
        <v>3131.3050723153842</v>
      </c>
      <c r="T82" s="1">
        <v>1338.3361238190043</v>
      </c>
      <c r="U82" s="1">
        <v>935.20045836425311</v>
      </c>
      <c r="V82" s="1">
        <v>1478.0290790599736</v>
      </c>
      <c r="W82" s="1">
        <v>3450.1326485455402</v>
      </c>
      <c r="Y82" s="1">
        <v>1359.7804622507792</v>
      </c>
      <c r="Z82" s="1">
        <v>1280.8035661778601</v>
      </c>
      <c r="AA82" s="1">
        <v>1306.9645833412703</v>
      </c>
      <c r="AB82" s="1">
        <v>1877.4516791717022</v>
      </c>
      <c r="AC82" s="1">
        <v>2370.7766744227124</v>
      </c>
      <c r="AD82" s="1">
        <v>644.88409230568766</v>
      </c>
      <c r="AE82" s="1">
        <v>1362.836865385199</v>
      </c>
      <c r="AF82" s="1">
        <v>1216.9376336344981</v>
      </c>
    </row>
    <row r="83" spans="1:32" x14ac:dyDescent="0.2">
      <c r="A83" t="str">
        <f t="shared" si="1"/>
        <v>20120_</v>
      </c>
      <c r="B83" s="1">
        <v>2012</v>
      </c>
      <c r="C83" s="1">
        <v>0</v>
      </c>
    </row>
    <row r="84" spans="1:32" x14ac:dyDescent="0.2">
      <c r="A84" t="str">
        <f t="shared" si="1"/>
        <v>20120_0</v>
      </c>
      <c r="B84" s="1">
        <v>2012</v>
      </c>
      <c r="C84" s="1">
        <v>0</v>
      </c>
      <c r="D84" s="1">
        <v>0</v>
      </c>
      <c r="E84" s="1">
        <v>7.762432608042133E-2</v>
      </c>
      <c r="F84" s="1">
        <v>0.53673727713038777</v>
      </c>
      <c r="G84" s="1">
        <v>0.15897632141139856</v>
      </c>
      <c r="H84" s="1">
        <v>0.1778923718985887</v>
      </c>
      <c r="I84" s="1">
        <v>4.4917866669489451E-2</v>
      </c>
      <c r="J84" s="1">
        <v>3.8518368098063504E-3</v>
      </c>
      <c r="K84" s="1">
        <v>0.16036153423070185</v>
      </c>
      <c r="L84" s="1">
        <v>7.860847124226128E-2</v>
      </c>
      <c r="M84" s="1">
        <v>0.18705481248891759</v>
      </c>
      <c r="N84" s="1">
        <v>0.16171882182309097</v>
      </c>
      <c r="O84" s="1">
        <v>0.16304747984359874</v>
      </c>
      <c r="P84" s="1">
        <v>6.6332758850342996E-2</v>
      </c>
      <c r="Q84" s="1">
        <v>0.17771585093456721</v>
      </c>
      <c r="R84" s="1">
        <v>5.1602705866424028E-3</v>
      </c>
      <c r="S84" s="1">
        <v>3044.5943491528819</v>
      </c>
      <c r="T84" s="1">
        <v>1593.1657411831713</v>
      </c>
      <c r="U84" s="1">
        <v>1111.5209892311752</v>
      </c>
      <c r="V84" s="1">
        <v>1508.2502017003007</v>
      </c>
      <c r="W84" s="1">
        <v>4504.2235906187952</v>
      </c>
      <c r="Y84" s="1">
        <v>1808.9803503300204</v>
      </c>
      <c r="Z84" s="1">
        <v>1479.6208396423897</v>
      </c>
      <c r="AA84" s="1">
        <v>1382.756159500497</v>
      </c>
      <c r="AB84" s="1">
        <v>2230.2599165147922</v>
      </c>
      <c r="AC84" s="1">
        <v>2417.0945666283424</v>
      </c>
      <c r="AD84" s="1">
        <v>707.47987109605231</v>
      </c>
      <c r="AE84" s="1">
        <v>1535.242739398486</v>
      </c>
      <c r="AF84" s="1">
        <v>1505.8964662578915</v>
      </c>
    </row>
    <row r="85" spans="1:32" x14ac:dyDescent="0.2">
      <c r="A85" t="str">
        <f t="shared" si="1"/>
        <v>20120_26</v>
      </c>
      <c r="B85" s="1">
        <v>2012</v>
      </c>
      <c r="C85" s="1">
        <v>0</v>
      </c>
      <c r="D85" s="1">
        <v>26</v>
      </c>
      <c r="E85" s="1">
        <v>9.4345001798217323E-2</v>
      </c>
      <c r="F85" s="1">
        <v>0.48140633825581586</v>
      </c>
      <c r="G85" s="1">
        <v>0.18001631828146783</v>
      </c>
      <c r="H85" s="1">
        <v>0.19767212166429324</v>
      </c>
      <c r="I85" s="1">
        <v>4.1284106328206789E-2</v>
      </c>
      <c r="J85" s="1">
        <v>5.2761136720418707E-3</v>
      </c>
      <c r="K85" s="1">
        <v>0.11081520863248526</v>
      </c>
      <c r="L85" s="1">
        <v>7.9735780476784729E-2</v>
      </c>
      <c r="M85" s="1">
        <v>0.23364007524636571</v>
      </c>
      <c r="N85" s="1">
        <v>0.16185254879358296</v>
      </c>
      <c r="O85" s="1">
        <v>0.1817241586364168</v>
      </c>
      <c r="P85" s="1">
        <v>7.101826642402588E-2</v>
      </c>
      <c r="Q85" s="1">
        <v>0.15522544347054576</v>
      </c>
      <c r="R85" s="1">
        <v>5.9885183198418457E-3</v>
      </c>
      <c r="S85" s="1">
        <v>2622.239159168133</v>
      </c>
      <c r="T85" s="1">
        <v>1143.3843269709189</v>
      </c>
      <c r="U85" s="1">
        <v>718.21280376260177</v>
      </c>
      <c r="V85" s="1">
        <v>970.7357664811243</v>
      </c>
      <c r="W85" s="1">
        <v>3600.1227067098762</v>
      </c>
      <c r="Y85" s="1">
        <v>1317.0620569312637</v>
      </c>
      <c r="Z85" s="1">
        <v>1175.7907614802677</v>
      </c>
      <c r="AA85" s="1">
        <v>1056.0679916841987</v>
      </c>
      <c r="AB85" s="1">
        <v>1397.4490735916738</v>
      </c>
      <c r="AC85" s="1">
        <v>1912.1488178500131</v>
      </c>
      <c r="AD85" s="1">
        <v>512.03230104007969</v>
      </c>
      <c r="AE85" s="1">
        <v>1137.2507391501106</v>
      </c>
      <c r="AF85" s="1">
        <v>1084.7668013865164</v>
      </c>
    </row>
    <row r="86" spans="1:32" x14ac:dyDescent="0.2">
      <c r="A86" t="str">
        <f t="shared" si="1"/>
        <v>20120_29</v>
      </c>
      <c r="B86" s="1">
        <v>2012</v>
      </c>
      <c r="C86" s="1">
        <v>0</v>
      </c>
      <c r="D86" s="1">
        <v>29</v>
      </c>
      <c r="E86" s="1">
        <v>8.2167231678139968E-2</v>
      </c>
      <c r="F86" s="1">
        <v>0.51323377114888846</v>
      </c>
      <c r="G86" s="1">
        <v>0.16920608850374622</v>
      </c>
      <c r="H86" s="1">
        <v>0.19714494322691473</v>
      </c>
      <c r="I86" s="1">
        <v>3.6249640181971091E-2</v>
      </c>
      <c r="J86" s="1">
        <v>1.9983252602813477E-3</v>
      </c>
      <c r="K86" s="1">
        <v>9.4248408225678551E-2</v>
      </c>
      <c r="L86" s="1">
        <v>9.9819671298736923E-2</v>
      </c>
      <c r="M86" s="1">
        <v>0.2080497797489449</v>
      </c>
      <c r="N86" s="1">
        <v>0.15966341736931317</v>
      </c>
      <c r="O86" s="1">
        <v>0.18220047056425079</v>
      </c>
      <c r="P86" s="1">
        <v>7.8212667615080805E-2</v>
      </c>
      <c r="Q86" s="1">
        <v>0.17000878175833292</v>
      </c>
      <c r="R86" s="1">
        <v>7.796803419626951E-3</v>
      </c>
      <c r="S86" s="1">
        <v>3088.0576019456439</v>
      </c>
      <c r="T86" s="1">
        <v>1327.136555937655</v>
      </c>
      <c r="U86" s="1">
        <v>850.72415222390862</v>
      </c>
      <c r="V86" s="1">
        <v>1026.5187125288026</v>
      </c>
      <c r="W86" s="1">
        <v>4456.497846403925</v>
      </c>
      <c r="Y86" s="1">
        <v>1753.2402872151272</v>
      </c>
      <c r="Z86" s="1">
        <v>1254.6815151823075</v>
      </c>
      <c r="AA86" s="1">
        <v>1162.8517217474136</v>
      </c>
      <c r="AB86" s="1">
        <v>1673.3424899362412</v>
      </c>
      <c r="AC86" s="1">
        <v>2230.8238731147935</v>
      </c>
      <c r="AD86" s="1">
        <v>541.58433082765066</v>
      </c>
      <c r="AE86" s="1">
        <v>1136.9214338260913</v>
      </c>
      <c r="AF86" s="1">
        <v>760.73003371379355</v>
      </c>
    </row>
    <row r="87" spans="1:32" x14ac:dyDescent="0.2">
      <c r="A87" t="str">
        <f t="shared" si="1"/>
        <v>20120_31</v>
      </c>
      <c r="B87" s="1">
        <v>2012</v>
      </c>
      <c r="C87" s="1">
        <v>0</v>
      </c>
      <c r="D87" s="1">
        <v>31</v>
      </c>
      <c r="E87" s="1">
        <v>7.8368182052706653E-2</v>
      </c>
      <c r="F87" s="1">
        <v>0.53906985070288971</v>
      </c>
      <c r="G87" s="1">
        <v>0.15690040902230226</v>
      </c>
      <c r="H87" s="1">
        <v>0.1715164038453583</v>
      </c>
      <c r="I87" s="1">
        <v>5.2251092455809826E-2</v>
      </c>
      <c r="J87" s="1">
        <v>1.8940619209556011E-3</v>
      </c>
      <c r="K87" s="1">
        <v>0.1632689400008055</v>
      </c>
      <c r="L87" s="1">
        <v>9.9110413167309355E-2</v>
      </c>
      <c r="M87" s="1">
        <v>0.18569694361333403</v>
      </c>
      <c r="N87" s="1">
        <v>0.14527095028195466</v>
      </c>
      <c r="O87" s="1">
        <v>0.17061458450149641</v>
      </c>
      <c r="P87" s="1">
        <v>6.68739942988687E-2</v>
      </c>
      <c r="Q87" s="1">
        <v>0.16283757042890665</v>
      </c>
      <c r="R87" s="1">
        <v>6.3266037073494751E-3</v>
      </c>
      <c r="S87" s="1">
        <v>3294.6655087373651</v>
      </c>
      <c r="T87" s="1">
        <v>1441.3032565977919</v>
      </c>
      <c r="U87" s="1">
        <v>1072.2791198221671</v>
      </c>
      <c r="V87" s="1">
        <v>1568.014339657024</v>
      </c>
      <c r="W87" s="1">
        <v>4618.8036349411223</v>
      </c>
      <c r="Y87" s="1">
        <v>1704.0219149861982</v>
      </c>
      <c r="Z87" s="1">
        <v>1571.3087033048864</v>
      </c>
      <c r="AA87" s="1">
        <v>1416.0441030963971</v>
      </c>
      <c r="AB87" s="1">
        <v>2088.0946117267326</v>
      </c>
      <c r="AC87" s="1">
        <v>2512.6914077106235</v>
      </c>
      <c r="AD87" s="1">
        <v>683.89801223692564</v>
      </c>
      <c r="AE87" s="1">
        <v>1424.2758919138005</v>
      </c>
      <c r="AF87" s="1">
        <v>1965.968991869157</v>
      </c>
    </row>
    <row r="88" spans="1:32" x14ac:dyDescent="0.2">
      <c r="A88" t="str">
        <f t="shared" si="1"/>
        <v>20120_33</v>
      </c>
      <c r="B88" s="1">
        <v>2012</v>
      </c>
      <c r="C88" s="1">
        <v>0</v>
      </c>
      <c r="D88" s="1">
        <v>33</v>
      </c>
      <c r="E88" s="1">
        <v>9.8619638821206626E-2</v>
      </c>
      <c r="F88" s="1">
        <v>0.48361514821830415</v>
      </c>
      <c r="G88" s="1">
        <v>0.16015638627898154</v>
      </c>
      <c r="H88" s="1">
        <v>0.20968585588501423</v>
      </c>
      <c r="I88" s="1">
        <v>4.3893613994339518E-2</v>
      </c>
      <c r="J88" s="1">
        <v>4.0293568021672558E-3</v>
      </c>
      <c r="K88" s="1">
        <v>0.12005717363010615</v>
      </c>
      <c r="L88" s="1">
        <v>7.6546131850658589E-2</v>
      </c>
      <c r="M88" s="1">
        <v>0.18049509519381932</v>
      </c>
      <c r="N88" s="1">
        <v>0.1589176578556018</v>
      </c>
      <c r="O88" s="1">
        <v>0.18896176709233095</v>
      </c>
      <c r="P88" s="1">
        <v>6.7692542399734865E-2</v>
      </c>
      <c r="Q88" s="1">
        <v>0.20222092040892681</v>
      </c>
      <c r="R88" s="1">
        <v>5.1087115688548531E-3</v>
      </c>
      <c r="S88" s="1">
        <v>3407.8508312805807</v>
      </c>
      <c r="T88" s="1">
        <v>1659.360990033839</v>
      </c>
      <c r="U88" s="1">
        <v>1134.9274346122231</v>
      </c>
      <c r="V88" s="1">
        <v>1408.8327797445959</v>
      </c>
      <c r="W88" s="1">
        <v>4348.2077064113464</v>
      </c>
      <c r="Y88" s="1">
        <v>1959.0972549763762</v>
      </c>
      <c r="Z88" s="1">
        <v>1483.3619274065309</v>
      </c>
      <c r="AA88" s="1">
        <v>1300.0655379834859</v>
      </c>
      <c r="AB88" s="1">
        <v>2321.3798772452769</v>
      </c>
      <c r="AC88" s="1">
        <v>2589.3982601703433</v>
      </c>
      <c r="AD88" s="1">
        <v>709.58438523139932</v>
      </c>
      <c r="AE88" s="1">
        <v>1582.1452800304469</v>
      </c>
      <c r="AF88" s="1">
        <v>1319.647172826792</v>
      </c>
    </row>
    <row r="89" spans="1:32" x14ac:dyDescent="0.2">
      <c r="A89" t="str">
        <f t="shared" si="1"/>
        <v>20120_35</v>
      </c>
      <c r="B89" s="1">
        <v>2012</v>
      </c>
      <c r="C89" s="1">
        <v>0</v>
      </c>
      <c r="D89" s="1">
        <v>35</v>
      </c>
      <c r="E89" s="1">
        <v>6.1794427274782279E-2</v>
      </c>
      <c r="F89" s="1">
        <v>0.57715120948480048</v>
      </c>
      <c r="G89" s="1">
        <v>0.15548003899757948</v>
      </c>
      <c r="H89" s="1">
        <v>0.15667434497331115</v>
      </c>
      <c r="I89" s="1">
        <v>4.4737409013501248E-2</v>
      </c>
      <c r="J89" s="1">
        <v>4.1625702560933332E-3</v>
      </c>
      <c r="K89" s="1">
        <v>0.19342861851085236</v>
      </c>
      <c r="L89" s="1">
        <v>7.1053606505689454E-2</v>
      </c>
      <c r="M89" s="1">
        <v>0.17775562191516028</v>
      </c>
      <c r="N89" s="1">
        <v>0.17282363065802042</v>
      </c>
      <c r="O89" s="1">
        <v>0.13820374787612597</v>
      </c>
      <c r="P89" s="1">
        <v>6.474904383791992E-2</v>
      </c>
      <c r="Q89" s="1">
        <v>0.17802615991971774</v>
      </c>
      <c r="R89" s="1">
        <v>3.9595707765574875E-3</v>
      </c>
      <c r="S89" s="1">
        <v>2675.8986720511848</v>
      </c>
      <c r="T89" s="1">
        <v>1731.6249083007731</v>
      </c>
      <c r="U89" s="1">
        <v>1243.0420966272002</v>
      </c>
      <c r="V89" s="1">
        <v>1775.3265464384879</v>
      </c>
      <c r="W89" s="1">
        <v>4899.2170785635117</v>
      </c>
      <c r="Y89" s="1">
        <v>1899.2436336017045</v>
      </c>
      <c r="Z89" s="1">
        <v>1566.1261909157035</v>
      </c>
      <c r="AA89" s="1">
        <v>1532.0567149716599</v>
      </c>
      <c r="AB89" s="1">
        <v>2471.8498994505867</v>
      </c>
      <c r="AC89" s="1">
        <v>2384.2658822428048</v>
      </c>
      <c r="AD89" s="1">
        <v>778.64730711720256</v>
      </c>
      <c r="AE89" s="1">
        <v>1676.7474319657024</v>
      </c>
      <c r="AF89" s="1">
        <v>1816.8337409904743</v>
      </c>
    </row>
    <row r="90" spans="1:32" x14ac:dyDescent="0.2">
      <c r="A90" t="str">
        <f t="shared" si="1"/>
        <v>20120_43</v>
      </c>
      <c r="B90" s="1">
        <v>2012</v>
      </c>
      <c r="C90" s="1">
        <v>0</v>
      </c>
      <c r="D90" s="1">
        <v>43</v>
      </c>
      <c r="E90" s="1">
        <v>7.769218297585237E-2</v>
      </c>
      <c r="F90" s="1">
        <v>0.55100966693990383</v>
      </c>
      <c r="G90" s="1">
        <v>0.14890819139948461</v>
      </c>
      <c r="H90" s="1">
        <v>0.167597556513499</v>
      </c>
      <c r="I90" s="1">
        <v>4.9809672724297219E-2</v>
      </c>
      <c r="J90" s="1">
        <v>4.9827294469729742E-3</v>
      </c>
      <c r="K90" s="1">
        <v>0.20860636194100188</v>
      </c>
      <c r="L90" s="1">
        <v>7.3851200508002202E-2</v>
      </c>
      <c r="M90" s="1">
        <v>0.19598433990971389</v>
      </c>
      <c r="N90" s="1">
        <v>0.13826644461872556</v>
      </c>
      <c r="O90" s="1">
        <v>0.16977366768803709</v>
      </c>
      <c r="P90" s="1">
        <v>5.4724639976994817E-2</v>
      </c>
      <c r="Q90" s="1">
        <v>0.15218592760281882</v>
      </c>
      <c r="R90" s="1">
        <v>6.6074177547212551E-3</v>
      </c>
      <c r="S90" s="1">
        <v>3239.7866356568716</v>
      </c>
      <c r="T90" s="1">
        <v>1442.7153762392195</v>
      </c>
      <c r="U90" s="1">
        <v>1048.4523870466123</v>
      </c>
      <c r="V90" s="1">
        <v>1583.0441065109694</v>
      </c>
      <c r="W90" s="1">
        <v>3612.2888939187296</v>
      </c>
      <c r="Y90" s="1">
        <v>1485.7607034653731</v>
      </c>
      <c r="Z90" s="1">
        <v>1427.343586134984</v>
      </c>
      <c r="AA90" s="1">
        <v>1405.1901849489493</v>
      </c>
      <c r="AB90" s="1">
        <v>1993.4899675596366</v>
      </c>
      <c r="AC90" s="1">
        <v>2485.631066036357</v>
      </c>
      <c r="AD90" s="1">
        <v>740.71259399485859</v>
      </c>
      <c r="AE90" s="1">
        <v>1430.1515177745023</v>
      </c>
      <c r="AF90" s="1">
        <v>1534.8798491838099</v>
      </c>
    </row>
    <row r="91" spans="1:32" x14ac:dyDescent="0.2">
      <c r="A91" t="str">
        <f t="shared" si="1"/>
        <v>20130_</v>
      </c>
      <c r="B91" s="1">
        <v>2013</v>
      </c>
      <c r="C91" s="1">
        <v>0</v>
      </c>
    </row>
    <row r="92" spans="1:32" x14ac:dyDescent="0.2">
      <c r="A92" t="str">
        <f t="shared" si="1"/>
        <v>20130_0</v>
      </c>
      <c r="B92" s="1">
        <v>2013</v>
      </c>
      <c r="C92" s="1">
        <v>0</v>
      </c>
      <c r="D92" s="1">
        <v>0</v>
      </c>
      <c r="E92" s="1">
        <v>7.7635327417222261E-2</v>
      </c>
      <c r="F92" s="1">
        <v>0.54429929256761989</v>
      </c>
      <c r="G92" s="1">
        <v>0.14968225339121177</v>
      </c>
      <c r="H92" s="1">
        <v>0.17965902133739362</v>
      </c>
      <c r="I92" s="1">
        <v>4.5228713733820161E-2</v>
      </c>
      <c r="J92" s="1">
        <v>3.4953915526680056E-3</v>
      </c>
      <c r="K92" s="1">
        <v>0.16065410507658145</v>
      </c>
      <c r="L92" s="1">
        <v>7.6105187153375831E-2</v>
      </c>
      <c r="M92" s="1">
        <v>0.18797126675622672</v>
      </c>
      <c r="N92" s="1">
        <v>0.16164670003624129</v>
      </c>
      <c r="O92" s="1">
        <v>0.16682970614730364</v>
      </c>
      <c r="P92" s="1">
        <v>6.1425061628110483E-2</v>
      </c>
      <c r="Q92" s="1">
        <v>0.18046264122812419</v>
      </c>
      <c r="R92" s="1">
        <v>4.9053319739521609E-3</v>
      </c>
      <c r="S92" s="1">
        <v>3175.3375484470007</v>
      </c>
      <c r="T92" s="1">
        <v>1688.503041486357</v>
      </c>
      <c r="U92" s="1">
        <v>1238.0671154746383</v>
      </c>
      <c r="V92" s="1">
        <v>1590.3515367583018</v>
      </c>
      <c r="W92" s="1">
        <v>4556.8854803024733</v>
      </c>
      <c r="Y92" s="1">
        <v>1938.3050470240025</v>
      </c>
      <c r="Z92" s="1">
        <v>1581.069228448705</v>
      </c>
      <c r="AA92" s="1">
        <v>1466.2715233156778</v>
      </c>
      <c r="AB92" s="1">
        <v>2359.644757373987</v>
      </c>
      <c r="AC92" s="1">
        <v>2511.5845374192822</v>
      </c>
      <c r="AD92" s="1">
        <v>774.51878047866353</v>
      </c>
      <c r="AE92" s="1">
        <v>1599.7888123699756</v>
      </c>
      <c r="AF92" s="1">
        <v>1339.5766810392086</v>
      </c>
    </row>
    <row r="93" spans="1:32" x14ac:dyDescent="0.2">
      <c r="A93" t="str">
        <f t="shared" si="1"/>
        <v>20130_26</v>
      </c>
      <c r="B93" s="1">
        <v>2013</v>
      </c>
      <c r="C93" s="1">
        <v>0</v>
      </c>
      <c r="D93" s="1">
        <v>26</v>
      </c>
      <c r="E93" s="1">
        <v>9.0443685899626924E-2</v>
      </c>
      <c r="F93" s="1">
        <v>0.50747561258002971</v>
      </c>
      <c r="G93" s="1">
        <v>0.16531017148194058</v>
      </c>
      <c r="H93" s="1">
        <v>0.19068574746759581</v>
      </c>
      <c r="I93" s="1">
        <v>4.1464421540294651E-2</v>
      </c>
      <c r="J93" s="1">
        <v>4.6203610305186526E-3</v>
      </c>
      <c r="K93" s="1">
        <v>0.11683708713848341</v>
      </c>
      <c r="L93" s="1">
        <v>8.1375978929523335E-2</v>
      </c>
      <c r="M93" s="1">
        <v>0.23290178143981471</v>
      </c>
      <c r="N93" s="1">
        <v>0.15687835245007165</v>
      </c>
      <c r="O93" s="1">
        <v>0.18337101969963704</v>
      </c>
      <c r="P93" s="1">
        <v>6.8079647951290262E-2</v>
      </c>
      <c r="Q93" s="1">
        <v>0.15556911153829844</v>
      </c>
      <c r="R93" s="1">
        <v>4.9870208528853899E-3</v>
      </c>
      <c r="S93" s="1">
        <v>2748.4440048379042</v>
      </c>
      <c r="T93" s="1">
        <v>1226.2100943823646</v>
      </c>
      <c r="U93" s="1">
        <v>739.62320747219098</v>
      </c>
      <c r="V93" s="1">
        <v>1082.8475218089541</v>
      </c>
      <c r="W93" s="1">
        <v>3633.2679442770641</v>
      </c>
      <c r="Y93" s="1">
        <v>1369.6627555538062</v>
      </c>
      <c r="Z93" s="1">
        <v>1288.8481441206445</v>
      </c>
      <c r="AA93" s="1">
        <v>1079.8560984169419</v>
      </c>
      <c r="AB93" s="1">
        <v>1555.2564600355204</v>
      </c>
      <c r="AC93" s="1">
        <v>2009.8701857770891</v>
      </c>
      <c r="AD93" s="1">
        <v>577.84002053188215</v>
      </c>
      <c r="AE93" s="1">
        <v>1211.2009167904864</v>
      </c>
      <c r="AF93" s="1">
        <v>1227.1469718271978</v>
      </c>
    </row>
    <row r="94" spans="1:32" x14ac:dyDescent="0.2">
      <c r="A94" t="str">
        <f t="shared" si="1"/>
        <v>20130_29</v>
      </c>
      <c r="B94" s="1">
        <v>2013</v>
      </c>
      <c r="C94" s="1">
        <v>0</v>
      </c>
      <c r="D94" s="1">
        <v>29</v>
      </c>
      <c r="E94" s="1">
        <v>7.5883268325124376E-2</v>
      </c>
      <c r="F94" s="1">
        <v>0.50508156845783392</v>
      </c>
      <c r="G94" s="1">
        <v>0.17495898013266578</v>
      </c>
      <c r="H94" s="1">
        <v>0.20442115108006906</v>
      </c>
      <c r="I94" s="1">
        <v>3.5088011635066668E-2</v>
      </c>
      <c r="J94" s="1">
        <v>4.5670203692134963E-3</v>
      </c>
      <c r="K94" s="1">
        <v>9.1221831265661385E-2</v>
      </c>
      <c r="L94" s="1">
        <v>8.6879244737195174E-2</v>
      </c>
      <c r="M94" s="1">
        <v>0.21345724580085129</v>
      </c>
      <c r="N94" s="1">
        <v>0.17030533985908511</v>
      </c>
      <c r="O94" s="1">
        <v>0.18144098658512559</v>
      </c>
      <c r="P94" s="1">
        <v>7.3442595887702203E-2</v>
      </c>
      <c r="Q94" s="1">
        <v>0.1748901284138096</v>
      </c>
      <c r="R94" s="1">
        <v>8.362627450542514E-3</v>
      </c>
      <c r="S94" s="1">
        <v>3151.1594598686293</v>
      </c>
      <c r="T94" s="1">
        <v>1335.8142462300784</v>
      </c>
      <c r="U94" s="1">
        <v>874.28006583925742</v>
      </c>
      <c r="V94" s="1">
        <v>1088.4044066243723</v>
      </c>
      <c r="W94" s="1">
        <v>4014.0229065472831</v>
      </c>
      <c r="Y94" s="1">
        <v>1643.7572435080897</v>
      </c>
      <c r="Z94" s="1">
        <v>1186.4751573914778</v>
      </c>
      <c r="AA94" s="1">
        <v>1133.1412448960036</v>
      </c>
      <c r="AB94" s="1">
        <v>1617.1335988485348</v>
      </c>
      <c r="AC94" s="1">
        <v>2174.8595154782533</v>
      </c>
      <c r="AD94" s="1">
        <v>556.05451628132244</v>
      </c>
      <c r="AE94" s="1">
        <v>1289.3122218975016</v>
      </c>
      <c r="AF94" s="1">
        <v>780.09151794602326</v>
      </c>
    </row>
    <row r="95" spans="1:32" x14ac:dyDescent="0.2">
      <c r="A95" t="str">
        <f t="shared" si="1"/>
        <v>20130_31</v>
      </c>
      <c r="B95" s="1">
        <v>2013</v>
      </c>
      <c r="C95" s="1">
        <v>0</v>
      </c>
      <c r="D95" s="1">
        <v>31</v>
      </c>
      <c r="E95" s="1">
        <v>7.970426081466464E-2</v>
      </c>
      <c r="F95" s="1">
        <v>0.55608690775405822</v>
      </c>
      <c r="G95" s="1">
        <v>0.14098601515545664</v>
      </c>
      <c r="H95" s="1">
        <v>0.16640872130638346</v>
      </c>
      <c r="I95" s="1">
        <v>5.5595686956965026E-2</v>
      </c>
      <c r="J95" s="1">
        <v>1.2184080125049819E-3</v>
      </c>
      <c r="K95" s="1">
        <v>0.16433280013011775</v>
      </c>
      <c r="L95" s="1">
        <v>9.3590231232938206E-2</v>
      </c>
      <c r="M95" s="1">
        <v>0.18427354129395049</v>
      </c>
      <c r="N95" s="1">
        <v>0.1475342232580529</v>
      </c>
      <c r="O95" s="1">
        <v>0.17265183742944015</v>
      </c>
      <c r="P95" s="1">
        <v>6.2719275138541003E-2</v>
      </c>
      <c r="Q95" s="1">
        <v>0.16986407385459978</v>
      </c>
      <c r="R95" s="1">
        <v>5.0340176623898869E-3</v>
      </c>
      <c r="S95" s="1">
        <v>3277.9289549773584</v>
      </c>
      <c r="T95" s="1">
        <v>1507.0482311888281</v>
      </c>
      <c r="U95" s="1">
        <v>1206.3878276335956</v>
      </c>
      <c r="V95" s="1">
        <v>1675.0515112399323</v>
      </c>
      <c r="W95" s="1">
        <v>4805.8202704088271</v>
      </c>
      <c r="Y95" s="1">
        <v>1867.8555626913917</v>
      </c>
      <c r="Z95" s="1">
        <v>1681.0004133027066</v>
      </c>
      <c r="AA95" s="1">
        <v>1466.2160108480966</v>
      </c>
      <c r="AB95" s="1">
        <v>2167.7803609126836</v>
      </c>
      <c r="AC95" s="1">
        <v>2597.8064375538079</v>
      </c>
      <c r="AD95" s="1">
        <v>766.28353151631541</v>
      </c>
      <c r="AE95" s="1">
        <v>1531.0222820133533</v>
      </c>
      <c r="AF95" s="1">
        <v>1868.0119737428583</v>
      </c>
    </row>
    <row r="96" spans="1:32" x14ac:dyDescent="0.2">
      <c r="A96" t="str">
        <f t="shared" si="1"/>
        <v>20130_33</v>
      </c>
      <c r="B96" s="1">
        <v>2013</v>
      </c>
      <c r="C96" s="1">
        <v>0</v>
      </c>
      <c r="D96" s="1">
        <v>33</v>
      </c>
      <c r="E96" s="1">
        <v>0.10139211623595315</v>
      </c>
      <c r="F96" s="1">
        <v>0.48869583861245802</v>
      </c>
      <c r="G96" s="1">
        <v>0.14926108689037609</v>
      </c>
      <c r="H96" s="1">
        <v>0.21558228455179287</v>
      </c>
      <c r="I96" s="1">
        <v>4.0990269534261464E-2</v>
      </c>
      <c r="J96" s="1">
        <v>4.0784041751831682E-3</v>
      </c>
      <c r="K96" s="1">
        <v>0.11969786897484722</v>
      </c>
      <c r="L96" s="1">
        <v>7.7295129697975681E-2</v>
      </c>
      <c r="M96" s="1">
        <v>0.17984681901115587</v>
      </c>
      <c r="N96" s="1">
        <v>0.15938769157548618</v>
      </c>
      <c r="O96" s="1">
        <v>0.19050448628868627</v>
      </c>
      <c r="P96" s="1">
        <v>6.535911834784669E-2</v>
      </c>
      <c r="Q96" s="1">
        <v>0.20269654248618313</v>
      </c>
      <c r="R96" s="1">
        <v>5.212343617840347E-3</v>
      </c>
      <c r="S96" s="1">
        <v>3409.9650297276717</v>
      </c>
      <c r="T96" s="1">
        <v>1800.2287231035141</v>
      </c>
      <c r="U96" s="1">
        <v>1381.2732796508999</v>
      </c>
      <c r="V96" s="1">
        <v>1449.0781262317203</v>
      </c>
      <c r="W96" s="1">
        <v>4586.4870349342391</v>
      </c>
      <c r="Y96" s="1">
        <v>2203.856546172075</v>
      </c>
      <c r="Z96" s="1">
        <v>1589.2179087256013</v>
      </c>
      <c r="AA96" s="1">
        <v>1432.8809221050922</v>
      </c>
      <c r="AB96" s="1">
        <v>2449.3599506611336</v>
      </c>
      <c r="AC96" s="1">
        <v>2694.0682115463728</v>
      </c>
      <c r="AD96" s="1">
        <v>778.29668177347764</v>
      </c>
      <c r="AE96" s="1">
        <v>1651.441701846805</v>
      </c>
      <c r="AF96" s="1">
        <v>1510.941681551612</v>
      </c>
    </row>
    <row r="97" spans="1:32" x14ac:dyDescent="0.2">
      <c r="A97" t="str">
        <f t="shared" si="1"/>
        <v>20130_35</v>
      </c>
      <c r="B97" s="1">
        <v>2013</v>
      </c>
      <c r="C97" s="1">
        <v>0</v>
      </c>
      <c r="D97" s="1">
        <v>35</v>
      </c>
      <c r="E97" s="1">
        <v>6.1172604994696081E-2</v>
      </c>
      <c r="F97" s="1">
        <v>0.58410264778427901</v>
      </c>
      <c r="G97" s="1">
        <v>0.14517403660558828</v>
      </c>
      <c r="H97" s="1">
        <v>0.16040886875362909</v>
      </c>
      <c r="I97" s="1">
        <v>4.5784986012042547E-2</v>
      </c>
      <c r="J97" s="1">
        <v>3.356855849792768E-3</v>
      </c>
      <c r="K97" s="1">
        <v>0.19419941111272165</v>
      </c>
      <c r="L97" s="1">
        <v>6.8340070591302537E-2</v>
      </c>
      <c r="M97" s="1">
        <v>0.18043932861299761</v>
      </c>
      <c r="N97" s="1">
        <v>0.16874320390067088</v>
      </c>
      <c r="O97" s="1">
        <v>0.14448411649886045</v>
      </c>
      <c r="P97" s="1">
        <v>5.8127567047798936E-2</v>
      </c>
      <c r="Q97" s="1">
        <v>0.18193135251601655</v>
      </c>
      <c r="R97" s="1">
        <v>3.7349497196471132E-3</v>
      </c>
      <c r="S97" s="1">
        <v>2940.8594479776862</v>
      </c>
      <c r="T97" s="1">
        <v>1833.2140517981707</v>
      </c>
      <c r="U97" s="1">
        <v>1346.8043752548235</v>
      </c>
      <c r="V97" s="1">
        <v>1871.694623113068</v>
      </c>
      <c r="W97" s="1">
        <v>4866.4074592910565</v>
      </c>
      <c r="Y97" s="1">
        <v>2016.1605700212081</v>
      </c>
      <c r="Z97" s="1">
        <v>1701.6110119867076</v>
      </c>
      <c r="AA97" s="1">
        <v>1634.6207618967171</v>
      </c>
      <c r="AB97" s="1">
        <v>2652.882950847601</v>
      </c>
      <c r="AC97" s="1">
        <v>2496.289666941108</v>
      </c>
      <c r="AD97" s="1">
        <v>861.02527018267085</v>
      </c>
      <c r="AE97" s="1">
        <v>1707.9026420750649</v>
      </c>
      <c r="AF97" s="1">
        <v>1136.3297109084863</v>
      </c>
    </row>
    <row r="98" spans="1:32" x14ac:dyDescent="0.2">
      <c r="A98" t="str">
        <f t="shared" si="1"/>
        <v>20130_43</v>
      </c>
      <c r="B98" s="1">
        <v>2013</v>
      </c>
      <c r="C98" s="1">
        <v>0</v>
      </c>
      <c r="D98" s="1">
        <v>43</v>
      </c>
      <c r="E98" s="1">
        <v>8.0275599803281583E-2</v>
      </c>
      <c r="F98" s="1">
        <v>0.55591567070202963</v>
      </c>
      <c r="G98" s="1">
        <v>0.14829395125372605</v>
      </c>
      <c r="H98" s="1">
        <v>0.15856527338714896</v>
      </c>
      <c r="I98" s="1">
        <v>5.3322080629256828E-2</v>
      </c>
      <c r="J98" s="1">
        <v>3.6274242246006165E-3</v>
      </c>
      <c r="K98" s="1">
        <v>0.20666586583478325</v>
      </c>
      <c r="L98" s="1">
        <v>7.3592427539386662E-2</v>
      </c>
      <c r="M98" s="1">
        <v>0.19250774077009866</v>
      </c>
      <c r="N98" s="1">
        <v>0.14738432691541939</v>
      </c>
      <c r="O98" s="1">
        <v>0.17554052471658341</v>
      </c>
      <c r="P98" s="1">
        <v>4.8147155575571261E-2</v>
      </c>
      <c r="Q98" s="1">
        <v>0.14978898950713479</v>
      </c>
      <c r="R98" s="1">
        <v>6.3729691410361888E-3</v>
      </c>
      <c r="S98" s="1">
        <v>3498.6281336234406</v>
      </c>
      <c r="T98" s="1">
        <v>1528.9758308159298</v>
      </c>
      <c r="U98" s="1">
        <v>1171.6661412079352</v>
      </c>
      <c r="V98" s="1">
        <v>1712.8938487498287</v>
      </c>
      <c r="W98" s="1">
        <v>3751.4655113779177</v>
      </c>
      <c r="Y98" s="1">
        <v>1595.0776425980262</v>
      </c>
      <c r="Z98" s="1">
        <v>1524.5159974685635</v>
      </c>
      <c r="AA98" s="1">
        <v>1484.6817617894565</v>
      </c>
      <c r="AB98" s="1">
        <v>2155.1403168896495</v>
      </c>
      <c r="AC98" s="1">
        <v>2634.5820971797471</v>
      </c>
      <c r="AD98" s="1">
        <v>790.35639291869177</v>
      </c>
      <c r="AE98" s="1">
        <v>1511.5039288780215</v>
      </c>
      <c r="AF98" s="1">
        <v>1733.31825315626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/>
  </sheetViews>
  <sheetFormatPr defaultRowHeight="12.75" x14ac:dyDescent="0.2"/>
  <sheetData>
    <row r="1" spans="1:1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">
      <c r="A2" t="str">
        <f>B2&amp;"_"&amp;C2&amp;"_"&amp;D2</f>
        <v>__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t="str">
        <f>B3&amp;"_"&amp;C3&amp;"_"&amp;D3</f>
        <v>2002_0_0</v>
      </c>
      <c r="B3" s="1">
        <v>2002</v>
      </c>
      <c r="C3" s="1">
        <v>0</v>
      </c>
      <c r="D3" s="1">
        <v>0</v>
      </c>
      <c r="E3" s="1">
        <v>849.60261551150973</v>
      </c>
      <c r="F3" s="1">
        <v>0.58663307614095705</v>
      </c>
      <c r="G3" s="1">
        <v>0.2260430364860401</v>
      </c>
      <c r="H3" s="1">
        <v>0.12105890606547548</v>
      </c>
      <c r="I3" s="1">
        <v>0.22076656497500186</v>
      </c>
      <c r="J3" s="1">
        <v>6.1599560178663443E-2</v>
      </c>
      <c r="K3" s="1">
        <v>2.9047852670998509E-2</v>
      </c>
      <c r="L3" s="1">
        <v>175915793.69999629</v>
      </c>
      <c r="M3" s="1">
        <v>0.5417909832770833</v>
      </c>
      <c r="N3" s="1">
        <v>0.60623304803730083</v>
      </c>
      <c r="O3" s="1">
        <v>0.50000000000000089</v>
      </c>
      <c r="P3" s="1">
        <v>0.51642396038099125</v>
      </c>
    </row>
    <row r="4" spans="1:16" x14ac:dyDescent="0.2">
      <c r="A4" t="str">
        <f t="shared" ref="A4:A67" si="0">B4&amp;"_"&amp;C4&amp;"_"&amp;D4</f>
        <v>2002_0_26</v>
      </c>
      <c r="B4" s="1">
        <v>2002</v>
      </c>
      <c r="C4" s="1">
        <v>0</v>
      </c>
      <c r="D4" s="1">
        <v>26</v>
      </c>
      <c r="E4" s="1">
        <v>592.20898768315772</v>
      </c>
      <c r="F4" s="1">
        <v>0.74579803032728864</v>
      </c>
      <c r="G4" s="1">
        <v>0.36753879112334265</v>
      </c>
      <c r="H4" s="1">
        <v>0.22157365236713406</v>
      </c>
      <c r="I4" s="1">
        <v>0.42529124619990921</v>
      </c>
      <c r="J4" s="1">
        <v>0.13516446575734878</v>
      </c>
      <c r="K4" s="1">
        <v>6.7851344536721911E-2</v>
      </c>
      <c r="L4" s="1">
        <v>11718891.099999711</v>
      </c>
      <c r="M4" s="1">
        <v>0.56152680661476162</v>
      </c>
      <c r="N4" s="1">
        <v>0.67939580086894225</v>
      </c>
      <c r="O4" s="1">
        <v>3.3308240418670004E-2</v>
      </c>
      <c r="P4" s="1">
        <v>0.56009735934719274</v>
      </c>
    </row>
    <row r="5" spans="1:16" x14ac:dyDescent="0.2">
      <c r="A5" t="str">
        <f t="shared" si="0"/>
        <v>2002_0_29</v>
      </c>
      <c r="B5" s="1">
        <v>2002</v>
      </c>
      <c r="C5" s="1">
        <v>0</v>
      </c>
      <c r="D5" s="1">
        <v>29</v>
      </c>
      <c r="E5" s="1">
        <v>614.6275436764663</v>
      </c>
      <c r="F5" s="1">
        <v>0.73421899134930968</v>
      </c>
      <c r="G5" s="1">
        <v>0.37157305607151264</v>
      </c>
      <c r="H5" s="1">
        <v>0.2282175254323339</v>
      </c>
      <c r="I5" s="1">
        <v>0.44983309527221693</v>
      </c>
      <c r="J5" s="1">
        <v>0.14469594045057341</v>
      </c>
      <c r="K5" s="1">
        <v>7.1598683782828645E-2</v>
      </c>
      <c r="L5" s="1">
        <v>12674056.799999982</v>
      </c>
      <c r="M5" s="1">
        <v>0.57549985800200132</v>
      </c>
      <c r="N5" s="1">
        <v>0.70698394821297583</v>
      </c>
      <c r="O5" s="1">
        <v>3.6023078239397877E-2</v>
      </c>
      <c r="P5" s="1">
        <v>0.59111725504839452</v>
      </c>
    </row>
    <row r="6" spans="1:16" x14ac:dyDescent="0.2">
      <c r="A6" t="str">
        <f t="shared" si="0"/>
        <v>2002_0_31</v>
      </c>
      <c r="B6" s="1">
        <v>2002</v>
      </c>
      <c r="C6" s="1">
        <v>0</v>
      </c>
      <c r="D6" s="1">
        <v>31</v>
      </c>
      <c r="E6" s="1">
        <v>683.96112237262707</v>
      </c>
      <c r="F6" s="1">
        <v>0.68026592687382914</v>
      </c>
      <c r="G6" s="1">
        <v>0.29150046124097423</v>
      </c>
      <c r="H6" s="1">
        <v>0.1619388752577498</v>
      </c>
      <c r="I6" s="1">
        <v>0.30806275268218913</v>
      </c>
      <c r="J6" s="1">
        <v>8.4464010765846462E-2</v>
      </c>
      <c r="K6" s="1">
        <v>4.0462796184217303E-2</v>
      </c>
      <c r="L6" s="1">
        <v>18001219.400000159</v>
      </c>
      <c r="M6" s="1">
        <v>0.53388345295043904</v>
      </c>
      <c r="N6" s="1">
        <v>0.58351893999818927</v>
      </c>
      <c r="O6" s="1">
        <v>5.1164307142031851E-2</v>
      </c>
      <c r="P6" s="1">
        <v>0.51544325794999235</v>
      </c>
    </row>
    <row r="7" spans="1:16" x14ac:dyDescent="0.2">
      <c r="A7" t="str">
        <f t="shared" si="0"/>
        <v>2002_0_33</v>
      </c>
      <c r="B7" s="1">
        <v>2002</v>
      </c>
      <c r="C7" s="1">
        <v>0</v>
      </c>
      <c r="D7" s="1">
        <v>33</v>
      </c>
      <c r="E7" s="1">
        <v>843.58680209058457</v>
      </c>
      <c r="F7" s="1">
        <v>0.58335103708026537</v>
      </c>
      <c r="G7" s="1">
        <v>0.22864931462375238</v>
      </c>
      <c r="H7" s="1">
        <v>0.12356665963651867</v>
      </c>
      <c r="I7" s="1">
        <v>0.23064716028434687</v>
      </c>
      <c r="J7" s="1">
        <v>6.3317248406955323E-2</v>
      </c>
      <c r="K7" s="1">
        <v>3.0062485557228388E-2</v>
      </c>
      <c r="L7" s="1">
        <v>45172640.700000033</v>
      </c>
      <c r="M7" s="1">
        <v>0.53963904533967622</v>
      </c>
      <c r="N7" s="1">
        <v>0.59065535826806759</v>
      </c>
      <c r="O7" s="1">
        <v>0.12839279450098529</v>
      </c>
      <c r="P7" s="1">
        <v>0.51120665595045089</v>
      </c>
    </row>
    <row r="8" spans="1:16" x14ac:dyDescent="0.2">
      <c r="A8" t="str">
        <f t="shared" si="0"/>
        <v>2002_0_35</v>
      </c>
      <c r="B8" s="1">
        <v>2002</v>
      </c>
      <c r="C8" s="1">
        <v>0</v>
      </c>
      <c r="D8" s="1">
        <v>35</v>
      </c>
      <c r="E8" s="1">
        <v>988.25678817753715</v>
      </c>
      <c r="F8" s="1">
        <v>0.5118990574355986</v>
      </c>
      <c r="G8" s="1">
        <v>0.16148324272027997</v>
      </c>
      <c r="H8" s="1">
        <v>7.6299262251579833E-2</v>
      </c>
      <c r="I8" s="1">
        <v>0.12611318066825686</v>
      </c>
      <c r="J8" s="1">
        <v>3.076419016089308E-2</v>
      </c>
      <c r="K8" s="1">
        <v>1.2858437636743695E-2</v>
      </c>
      <c r="L8" s="1">
        <v>72881453.400005177</v>
      </c>
      <c r="M8" s="1">
        <v>0.52784232073075077</v>
      </c>
      <c r="N8" s="1">
        <v>0.58288528160684816</v>
      </c>
      <c r="O8" s="1">
        <v>0.2071486927555089</v>
      </c>
      <c r="P8" s="1">
        <v>0.47679632949092632</v>
      </c>
    </row>
    <row r="9" spans="1:16" x14ac:dyDescent="0.2">
      <c r="A9" t="str">
        <f t="shared" si="0"/>
        <v>2002_0_43</v>
      </c>
      <c r="B9" s="1">
        <v>2002</v>
      </c>
      <c r="C9" s="1">
        <v>0</v>
      </c>
      <c r="D9" s="1">
        <v>43</v>
      </c>
      <c r="E9" s="1">
        <v>794.17274680591254</v>
      </c>
      <c r="F9" s="1">
        <v>0.5978648449307018</v>
      </c>
      <c r="G9" s="1">
        <v>0.22000048221008056</v>
      </c>
      <c r="H9" s="1">
        <v>0.11310165453800287</v>
      </c>
      <c r="I9" s="1">
        <v>0.19365824114037947</v>
      </c>
      <c r="J9" s="1">
        <v>5.144142510696495E-2</v>
      </c>
      <c r="K9" s="1">
        <v>2.4817443020410425E-2</v>
      </c>
      <c r="L9" s="1">
        <v>15467532.299999775</v>
      </c>
      <c r="M9" s="1">
        <v>0.51375702329266748</v>
      </c>
      <c r="N9" s="1">
        <v>0.53868904406917295</v>
      </c>
      <c r="O9" s="1">
        <v>4.3962886943453301E-2</v>
      </c>
      <c r="P9" s="1">
        <v>0.458212138699162</v>
      </c>
    </row>
    <row r="10" spans="1:16" x14ac:dyDescent="0.2">
      <c r="A10" t="str">
        <f t="shared" si="0"/>
        <v>2003_0_0</v>
      </c>
      <c r="B10" s="1">
        <v>2003</v>
      </c>
      <c r="C10" s="1">
        <v>0</v>
      </c>
      <c r="D10" s="1">
        <v>0</v>
      </c>
      <c r="E10" s="1">
        <v>861.2164572065858</v>
      </c>
      <c r="F10" s="1">
        <v>0.5734528083654642</v>
      </c>
      <c r="G10" s="1">
        <v>0.21059993729575996</v>
      </c>
      <c r="H10" s="1">
        <v>0.11076938515706472</v>
      </c>
      <c r="I10" s="1">
        <v>0.20577595121166872</v>
      </c>
      <c r="J10" s="1">
        <v>5.2733965631989496E-2</v>
      </c>
      <c r="K10" s="1">
        <v>2.6652821265838553E-2</v>
      </c>
      <c r="L10" s="1">
        <v>220190831.49999711</v>
      </c>
      <c r="M10" s="1">
        <v>0.53146328637074136</v>
      </c>
      <c r="N10" s="1">
        <v>0.57480338845567225</v>
      </c>
      <c r="O10" s="1">
        <v>0.5</v>
      </c>
      <c r="P10" s="1">
        <v>0.49462332594699543</v>
      </c>
    </row>
    <row r="11" spans="1:16" x14ac:dyDescent="0.2">
      <c r="A11" t="str">
        <f t="shared" si="0"/>
        <v>2003_0_26</v>
      </c>
      <c r="B11" s="1">
        <v>2003</v>
      </c>
      <c r="C11" s="1">
        <v>0</v>
      </c>
      <c r="D11" s="1">
        <v>26</v>
      </c>
      <c r="E11" s="1">
        <v>604.37026523790746</v>
      </c>
      <c r="F11" s="1">
        <v>0.7453017095041865</v>
      </c>
      <c r="G11" s="1">
        <v>0.36415496623987864</v>
      </c>
      <c r="H11" s="1">
        <v>0.22055643223553598</v>
      </c>
      <c r="I11" s="1">
        <v>0.42940548677825541</v>
      </c>
      <c r="J11" s="1">
        <v>0.13073729396360276</v>
      </c>
      <c r="K11" s="1">
        <v>7.3910823228794845E-2</v>
      </c>
      <c r="L11" s="1">
        <v>14875272.199999887</v>
      </c>
      <c r="M11" s="1">
        <v>0.56574544784477032</v>
      </c>
      <c r="N11" s="1">
        <v>0.68418435817391909</v>
      </c>
      <c r="O11" s="1">
        <v>3.3778137124659408E-2</v>
      </c>
      <c r="P11" s="1">
        <v>0.57945010223184568</v>
      </c>
    </row>
    <row r="12" spans="1:16" x14ac:dyDescent="0.2">
      <c r="A12" t="str">
        <f t="shared" si="0"/>
        <v>2003_0_29</v>
      </c>
      <c r="B12" s="1">
        <v>2003</v>
      </c>
      <c r="C12" s="1">
        <v>0</v>
      </c>
      <c r="D12" s="1">
        <v>29</v>
      </c>
      <c r="E12" s="1">
        <v>675.73755900776484</v>
      </c>
      <c r="F12" s="1">
        <v>0.71400957659752917</v>
      </c>
      <c r="G12" s="1">
        <v>0.33494594769647318</v>
      </c>
      <c r="H12" s="1">
        <v>0.19796527147927809</v>
      </c>
      <c r="I12" s="1">
        <v>0.40373281572319619</v>
      </c>
      <c r="J12" s="1">
        <v>0.11130069008645276</v>
      </c>
      <c r="K12" s="1">
        <v>5.9144682603669944E-2</v>
      </c>
      <c r="L12" s="1">
        <v>15828335.600000432</v>
      </c>
      <c r="M12" s="1">
        <v>0.57563441691176553</v>
      </c>
      <c r="N12" s="1">
        <v>0.72338952918122157</v>
      </c>
      <c r="O12" s="1">
        <v>3.5942313065837422E-2</v>
      </c>
      <c r="P12" s="1">
        <v>0.59391889319244484</v>
      </c>
    </row>
    <row r="13" spans="1:16" x14ac:dyDescent="0.2">
      <c r="A13" t="str">
        <f t="shared" si="0"/>
        <v>2003_0_31</v>
      </c>
      <c r="B13" s="1">
        <v>2003</v>
      </c>
      <c r="C13" s="1">
        <v>0</v>
      </c>
      <c r="D13" s="1">
        <v>31</v>
      </c>
      <c r="E13" s="1">
        <v>721.20328460062433</v>
      </c>
      <c r="F13" s="1">
        <v>0.66692928985508448</v>
      </c>
      <c r="G13" s="1">
        <v>0.26987242322207738</v>
      </c>
      <c r="H13" s="1">
        <v>0.1454931316452662</v>
      </c>
      <c r="I13" s="1">
        <v>0.28470221347610281</v>
      </c>
      <c r="J13" s="1">
        <v>6.8644219954797456E-2</v>
      </c>
      <c r="K13" s="1">
        <v>3.4608479597372808E-2</v>
      </c>
      <c r="L13" s="1">
        <v>22767474.200000029</v>
      </c>
      <c r="M13" s="1">
        <v>0.53359970775027177</v>
      </c>
      <c r="N13" s="1">
        <v>0.59756808297069153</v>
      </c>
      <c r="O13" s="1">
        <v>5.1699414650696572E-2</v>
      </c>
      <c r="P13" s="1">
        <v>0.49688664877455135</v>
      </c>
    </row>
    <row r="14" spans="1:16" x14ac:dyDescent="0.2">
      <c r="A14" t="str">
        <f t="shared" si="0"/>
        <v>2003_0_33</v>
      </c>
      <c r="B14" s="1">
        <v>2003</v>
      </c>
      <c r="C14" s="1">
        <v>0</v>
      </c>
      <c r="D14" s="1">
        <v>33</v>
      </c>
      <c r="E14" s="1">
        <v>829.57462986880364</v>
      </c>
      <c r="F14" s="1">
        <v>0.57347465723836399</v>
      </c>
      <c r="G14" s="1">
        <v>0.20586260121614841</v>
      </c>
      <c r="H14" s="1">
        <v>0.10371691372340919</v>
      </c>
      <c r="I14" s="1">
        <v>0.19570049038981222</v>
      </c>
      <c r="J14" s="1">
        <v>4.3275502756882953E-2</v>
      </c>
      <c r="K14" s="1">
        <v>2.009405789677236E-2</v>
      </c>
      <c r="L14" s="1">
        <v>56176983.399998933</v>
      </c>
      <c r="M14" s="1">
        <v>0.51362955194525162</v>
      </c>
      <c r="N14" s="1">
        <v>0.53961889663639351</v>
      </c>
      <c r="O14" s="1">
        <v>0.12756431095997392</v>
      </c>
      <c r="P14" s="1">
        <v>0.45286580865540582</v>
      </c>
    </row>
    <row r="15" spans="1:16" x14ac:dyDescent="0.2">
      <c r="A15" t="str">
        <f t="shared" si="0"/>
        <v>2003_0_35</v>
      </c>
      <c r="B15" s="1">
        <v>2003</v>
      </c>
      <c r="C15" s="1">
        <v>0</v>
      </c>
      <c r="D15" s="1">
        <v>35</v>
      </c>
      <c r="E15" s="1">
        <v>996.55837525615129</v>
      </c>
      <c r="F15" s="1">
        <v>0.49965865692280625</v>
      </c>
      <c r="G15" s="1">
        <v>0.15643432010351094</v>
      </c>
      <c r="H15" s="1">
        <v>7.7082296276635529E-2</v>
      </c>
      <c r="I15" s="1">
        <v>0.13201525203560835</v>
      </c>
      <c r="J15" s="1">
        <v>3.4606160395913375E-2</v>
      </c>
      <c r="K15" s="1">
        <v>1.6875169321374638E-2</v>
      </c>
      <c r="L15" s="1">
        <v>91592600.200001776</v>
      </c>
      <c r="M15" s="1">
        <v>0.52313661980572801</v>
      </c>
      <c r="N15" s="1">
        <v>0.55190216269934478</v>
      </c>
      <c r="O15" s="1">
        <v>0.20798459131120201</v>
      </c>
      <c r="P15" s="1">
        <v>0.47470541205071104</v>
      </c>
    </row>
    <row r="16" spans="1:16" x14ac:dyDescent="0.2">
      <c r="A16" t="str">
        <f t="shared" si="0"/>
        <v>2003_0_43</v>
      </c>
      <c r="B16" s="1">
        <v>2003</v>
      </c>
      <c r="C16" s="1">
        <v>0</v>
      </c>
      <c r="D16" s="1">
        <v>43</v>
      </c>
      <c r="E16" s="1">
        <v>825.62045117506932</v>
      </c>
      <c r="F16" s="1">
        <v>0.56545649555502375</v>
      </c>
      <c r="G16" s="1">
        <v>0.1908349884261504</v>
      </c>
      <c r="H16" s="1">
        <v>9.3768197379235974E-2</v>
      </c>
      <c r="I16" s="1">
        <v>0.15644201299578475</v>
      </c>
      <c r="J16" s="1">
        <v>3.912722003135697E-2</v>
      </c>
      <c r="K16" s="1">
        <v>1.956128082682445E-2</v>
      </c>
      <c r="L16" s="1">
        <v>18950165.899999507</v>
      </c>
      <c r="M16" s="1">
        <v>0.49551651638411554</v>
      </c>
      <c r="N16" s="1">
        <v>0.48257210890725322</v>
      </c>
      <c r="O16" s="1">
        <v>4.30312328876419E-2</v>
      </c>
      <c r="P16" s="1">
        <v>0.42098948446455697</v>
      </c>
    </row>
    <row r="17" spans="1:16" x14ac:dyDescent="0.2">
      <c r="A17" t="str">
        <f t="shared" si="0"/>
        <v>2004_0_0</v>
      </c>
      <c r="B17" s="1">
        <v>2004</v>
      </c>
      <c r="C17" s="1">
        <v>0</v>
      </c>
      <c r="D17" s="1">
        <v>0</v>
      </c>
      <c r="E17" s="1">
        <v>901.87401224570067</v>
      </c>
      <c r="F17" s="1">
        <v>0.54614050936373792</v>
      </c>
      <c r="G17" s="1">
        <v>0.19308335956320521</v>
      </c>
      <c r="H17" s="1">
        <v>0.10001525629240599</v>
      </c>
      <c r="I17" s="1">
        <v>0.15059979895404563</v>
      </c>
      <c r="J17" s="1">
        <v>4.5466515870174612E-2</v>
      </c>
      <c r="K17" s="1">
        <v>2.4191224668531894E-2</v>
      </c>
      <c r="L17" s="1">
        <v>226590850.29997087</v>
      </c>
      <c r="M17" s="1">
        <v>0.52941817821192383</v>
      </c>
      <c r="N17" s="1">
        <v>0.56954927424963042</v>
      </c>
      <c r="O17" s="1">
        <v>0.49999999999999112</v>
      </c>
      <c r="P17" s="1">
        <v>0.48986595350163764</v>
      </c>
    </row>
    <row r="18" spans="1:16" x14ac:dyDescent="0.2">
      <c r="A18" t="str">
        <f t="shared" si="0"/>
        <v>2004_0_26</v>
      </c>
      <c r="B18" s="1">
        <v>2004</v>
      </c>
      <c r="C18" s="1">
        <v>0</v>
      </c>
      <c r="D18" s="1">
        <v>26</v>
      </c>
      <c r="E18" s="1">
        <v>625.80010630912204</v>
      </c>
      <c r="F18" s="1">
        <v>0.72942783398257838</v>
      </c>
      <c r="G18" s="1">
        <v>0.33690919708282191</v>
      </c>
      <c r="H18" s="1">
        <v>0.19619418343170469</v>
      </c>
      <c r="I18" s="1">
        <v>0.30761188913047827</v>
      </c>
      <c r="J18" s="1">
        <v>0.10653496294370123</v>
      </c>
      <c r="K18" s="1">
        <v>6.1788167129331148E-2</v>
      </c>
      <c r="L18" s="1">
        <v>15014329.299999725</v>
      </c>
      <c r="M18" s="1">
        <v>0.55144183012280235</v>
      </c>
      <c r="N18" s="1">
        <v>0.65954422186641359</v>
      </c>
      <c r="O18" s="1">
        <v>3.3130925807723519E-2</v>
      </c>
      <c r="P18" s="1">
        <v>0.54443455393349094</v>
      </c>
    </row>
    <row r="19" spans="1:16" x14ac:dyDescent="0.2">
      <c r="A19" t="str">
        <f t="shared" si="0"/>
        <v>2004_0_29</v>
      </c>
      <c r="B19" s="1">
        <v>2004</v>
      </c>
      <c r="C19" s="1">
        <v>0</v>
      </c>
      <c r="D19" s="1">
        <v>29</v>
      </c>
      <c r="E19" s="1">
        <v>699.6887025434994</v>
      </c>
      <c r="F19" s="1">
        <v>0.68739913063630631</v>
      </c>
      <c r="G19" s="1">
        <v>0.31285161074776791</v>
      </c>
      <c r="H19" s="1">
        <v>0.18145288854541577</v>
      </c>
      <c r="I19" s="1">
        <v>0.29097129907011576</v>
      </c>
      <c r="J19" s="1">
        <v>9.6703037874708228E-2</v>
      </c>
      <c r="K19" s="1">
        <v>5.5506327596407452E-2</v>
      </c>
      <c r="L19" s="1">
        <v>16516102.499999352</v>
      </c>
      <c r="M19" s="1">
        <v>0.56460860356666087</v>
      </c>
      <c r="N19" s="1">
        <v>0.68547463195060576</v>
      </c>
      <c r="O19" s="1">
        <v>3.6444769235233432E-2</v>
      </c>
      <c r="P19" s="1">
        <v>0.57234260370224721</v>
      </c>
    </row>
    <row r="20" spans="1:16" x14ac:dyDescent="0.2">
      <c r="A20" t="str">
        <f t="shared" si="0"/>
        <v>2004_0_31</v>
      </c>
      <c r="B20" s="1">
        <v>2004</v>
      </c>
      <c r="C20" s="1">
        <v>0</v>
      </c>
      <c r="D20" s="1">
        <v>31</v>
      </c>
      <c r="E20" s="1">
        <v>774.55933472896027</v>
      </c>
      <c r="F20" s="1">
        <v>0.62508866152376097</v>
      </c>
      <c r="G20" s="1">
        <v>0.23885720301402524</v>
      </c>
      <c r="H20" s="1">
        <v>0.12485770667789348</v>
      </c>
      <c r="I20" s="1">
        <v>0.18140834811450693</v>
      </c>
      <c r="J20" s="1">
        <v>5.4695094718955645E-2</v>
      </c>
      <c r="K20" s="1">
        <v>3.0364362960459225E-2</v>
      </c>
      <c r="L20" s="1">
        <v>23702784.600000221</v>
      </c>
      <c r="M20" s="1">
        <v>0.52713088517902151</v>
      </c>
      <c r="N20" s="1">
        <v>0.57362674259308744</v>
      </c>
      <c r="O20" s="1">
        <v>5.2303048796129424E-2</v>
      </c>
      <c r="P20" s="1">
        <v>0.48491506460601386</v>
      </c>
    </row>
    <row r="21" spans="1:16" x14ac:dyDescent="0.2">
      <c r="A21" t="str">
        <f t="shared" si="0"/>
        <v>2004_0_33</v>
      </c>
      <c r="B21" s="1">
        <v>2004</v>
      </c>
      <c r="C21" s="1">
        <v>0</v>
      </c>
      <c r="D21" s="1">
        <v>33</v>
      </c>
      <c r="E21" s="1">
        <v>873.75442396204187</v>
      </c>
      <c r="F21" s="1">
        <v>0.55140355615063008</v>
      </c>
      <c r="G21" s="1">
        <v>0.19276265985453334</v>
      </c>
      <c r="H21" s="1">
        <v>9.5507315236111792E-2</v>
      </c>
      <c r="I21" s="1">
        <v>0.14229200015270185</v>
      </c>
      <c r="J21" s="1">
        <v>3.7310175997398047E-2</v>
      </c>
      <c r="K21" s="1">
        <v>1.8152223969360035E-2</v>
      </c>
      <c r="L21" s="1">
        <v>57214600.900002763</v>
      </c>
      <c r="M21" s="1">
        <v>0.51786257705044292</v>
      </c>
      <c r="N21" s="1">
        <v>0.55101897447540615</v>
      </c>
      <c r="O21" s="1">
        <v>0.12625090736064593</v>
      </c>
      <c r="P21" s="1">
        <v>0.46038781536190232</v>
      </c>
    </row>
    <row r="22" spans="1:16" x14ac:dyDescent="0.2">
      <c r="A22" t="str">
        <f t="shared" si="0"/>
        <v>2004_0_35</v>
      </c>
      <c r="B22" s="1">
        <v>2004</v>
      </c>
      <c r="C22" s="1">
        <v>0</v>
      </c>
      <c r="D22" s="1">
        <v>35</v>
      </c>
      <c r="E22" s="1">
        <v>1032.2148589883755</v>
      </c>
      <c r="F22" s="1">
        <v>0.47483393216015823</v>
      </c>
      <c r="G22" s="1">
        <v>0.14458147105774302</v>
      </c>
      <c r="H22" s="1">
        <v>7.1763764420428838E-2</v>
      </c>
      <c r="I22" s="1">
        <v>0.10716999521638491</v>
      </c>
      <c r="J22" s="1">
        <v>3.2435015720689443E-2</v>
      </c>
      <c r="K22" s="1">
        <v>1.6582950484300907E-2</v>
      </c>
      <c r="L22" s="1">
        <v>94861849.899995163</v>
      </c>
      <c r="M22" s="1">
        <v>0.52302593001451814</v>
      </c>
      <c r="N22" s="1">
        <v>0.54942289067615402</v>
      </c>
      <c r="O22" s="1">
        <v>0.2093240962165662</v>
      </c>
      <c r="P22" s="1">
        <v>0.47458000519011101</v>
      </c>
    </row>
    <row r="23" spans="1:16" x14ac:dyDescent="0.2">
      <c r="A23" t="str">
        <f t="shared" si="0"/>
        <v>2004_0_43</v>
      </c>
      <c r="B23" s="1">
        <v>2004</v>
      </c>
      <c r="C23" s="1">
        <v>0</v>
      </c>
      <c r="D23" s="1">
        <v>43</v>
      </c>
      <c r="E23" s="1">
        <v>888.72997405954607</v>
      </c>
      <c r="F23" s="1">
        <v>0.52056539518054956</v>
      </c>
      <c r="G23" s="1">
        <v>0.16179932607973677</v>
      </c>
      <c r="H23" s="1">
        <v>7.719400182097752E-2</v>
      </c>
      <c r="I23" s="1">
        <v>0.1085426910343511</v>
      </c>
      <c r="J23" s="1">
        <v>3.0995490064093138E-2</v>
      </c>
      <c r="K23" s="1">
        <v>1.5853410933730761E-2</v>
      </c>
      <c r="L23" s="1">
        <v>19281183.099999584</v>
      </c>
      <c r="M23" s="1">
        <v>0.49061985837197608</v>
      </c>
      <c r="N23" s="1">
        <v>0.47707767206682039</v>
      </c>
      <c r="O23" s="1">
        <v>4.2546252583607884E-2</v>
      </c>
      <c r="P23" s="1">
        <v>0.41185287186305342</v>
      </c>
    </row>
    <row r="24" spans="1:16" x14ac:dyDescent="0.2">
      <c r="A24" t="str">
        <f t="shared" si="0"/>
        <v>2005_0_0</v>
      </c>
      <c r="B24" s="1">
        <v>2005</v>
      </c>
      <c r="C24" s="1">
        <v>0</v>
      </c>
      <c r="D24" s="1">
        <v>0</v>
      </c>
      <c r="E24" s="1">
        <v>970.37495339104021</v>
      </c>
      <c r="F24" s="1">
        <v>0.49901694405565888</v>
      </c>
      <c r="G24" s="1">
        <v>0.16384658047806147</v>
      </c>
      <c r="H24" s="1">
        <v>8.1110325132093708E-2</v>
      </c>
      <c r="I24" s="1">
        <v>9.8749360478902884E-2</v>
      </c>
      <c r="J24" s="1">
        <v>3.6040317170771087E-2</v>
      </c>
      <c r="K24" s="1">
        <v>1.9089260349970535E-2</v>
      </c>
      <c r="L24" s="1">
        <v>232742908.80000517</v>
      </c>
      <c r="M24" s="1">
        <v>0.52336377758176655</v>
      </c>
      <c r="N24" s="1">
        <v>0.56217145985715167</v>
      </c>
      <c r="O24" s="1">
        <v>0.50000000000000056</v>
      </c>
      <c r="P24" s="1">
        <v>0.47587597786938574</v>
      </c>
    </row>
    <row r="25" spans="1:16" x14ac:dyDescent="0.2">
      <c r="A25" t="str">
        <f t="shared" si="0"/>
        <v>2005_0_26</v>
      </c>
      <c r="B25" s="1">
        <v>2005</v>
      </c>
      <c r="C25" s="1">
        <v>0</v>
      </c>
      <c r="D25" s="1">
        <v>26</v>
      </c>
      <c r="E25" s="1">
        <v>680.14821714503762</v>
      </c>
      <c r="F25" s="1">
        <v>0.6853285220167642</v>
      </c>
      <c r="G25" s="1">
        <v>0.28206979752938799</v>
      </c>
      <c r="H25" s="1">
        <v>0.15362338558650479</v>
      </c>
      <c r="I25" s="1">
        <v>0.19913750080892004</v>
      </c>
      <c r="J25" s="1">
        <v>7.9533560917092169E-2</v>
      </c>
      <c r="K25" s="1">
        <v>4.3900652092335256E-2</v>
      </c>
      <c r="L25" s="1">
        <v>15211747.599999554</v>
      </c>
      <c r="M25" s="1">
        <v>0.52726714868310542</v>
      </c>
      <c r="N25" s="1">
        <v>0.59789256779989319</v>
      </c>
      <c r="O25" s="1">
        <v>3.267929338520123E-2</v>
      </c>
      <c r="P25" s="1">
        <v>0.48965065670512153</v>
      </c>
    </row>
    <row r="26" spans="1:16" x14ac:dyDescent="0.2">
      <c r="A26" t="str">
        <f t="shared" si="0"/>
        <v>2005_0_29</v>
      </c>
      <c r="B26" s="1">
        <v>2005</v>
      </c>
      <c r="C26" s="1">
        <v>0</v>
      </c>
      <c r="D26" s="1">
        <v>29</v>
      </c>
      <c r="E26" s="1">
        <v>744.01881962788707</v>
      </c>
      <c r="F26" s="1">
        <v>0.65564424141059452</v>
      </c>
      <c r="G26" s="1">
        <v>0.28198471251044355</v>
      </c>
      <c r="H26" s="1">
        <v>0.15887998698538783</v>
      </c>
      <c r="I26" s="1">
        <v>0.1996375799665642</v>
      </c>
      <c r="J26" s="1">
        <v>8.6974159860280342E-2</v>
      </c>
      <c r="K26" s="1">
        <v>5.0692244488446156E-2</v>
      </c>
      <c r="L26" s="1">
        <v>17319848.299999926</v>
      </c>
      <c r="M26" s="1">
        <v>0.55498686699598876</v>
      </c>
      <c r="N26" s="1">
        <v>0.63316617407759157</v>
      </c>
      <c r="O26" s="1">
        <v>3.720811170853805E-2</v>
      </c>
      <c r="P26" s="1">
        <v>0.55267195138654834</v>
      </c>
    </row>
    <row r="27" spans="1:16" x14ac:dyDescent="0.2">
      <c r="A27" t="str">
        <f t="shared" si="0"/>
        <v>2005_0_31</v>
      </c>
      <c r="B27" s="1">
        <v>2005</v>
      </c>
      <c r="C27" s="1">
        <v>0</v>
      </c>
      <c r="D27" s="1">
        <v>31</v>
      </c>
      <c r="E27" s="1">
        <v>850.95900891001725</v>
      </c>
      <c r="F27" s="1">
        <v>0.57818241232978118</v>
      </c>
      <c r="G27" s="1">
        <v>0.19713910332033152</v>
      </c>
      <c r="H27" s="1">
        <v>9.6328812395956143E-2</v>
      </c>
      <c r="I27" s="1">
        <v>0.10291956093463962</v>
      </c>
      <c r="J27" s="1">
        <v>4.0477040402243758E-2</v>
      </c>
      <c r="K27" s="1">
        <v>2.2385927503618418E-2</v>
      </c>
      <c r="L27" s="1">
        <v>24404083.899998903</v>
      </c>
      <c r="M27" s="1">
        <v>0.51969465395050041</v>
      </c>
      <c r="N27" s="1">
        <v>0.58376594068835264</v>
      </c>
      <c r="O27" s="1">
        <v>5.2427126621874327E-2</v>
      </c>
      <c r="P27" s="1">
        <v>0.46808385654504292</v>
      </c>
    </row>
    <row r="28" spans="1:16" x14ac:dyDescent="0.2">
      <c r="A28" t="str">
        <f t="shared" si="0"/>
        <v>2005_0_33</v>
      </c>
      <c r="B28" s="1">
        <v>2005</v>
      </c>
      <c r="C28" s="1">
        <v>0</v>
      </c>
      <c r="D28" s="1">
        <v>33</v>
      </c>
      <c r="E28" s="1">
        <v>944.30268965733774</v>
      </c>
      <c r="F28" s="1">
        <v>0.50872781582367754</v>
      </c>
      <c r="G28" s="1">
        <v>0.1638049920903431</v>
      </c>
      <c r="H28" s="1">
        <v>7.6162416370699079E-2</v>
      </c>
      <c r="I28" s="1">
        <v>8.5516952816020231E-2</v>
      </c>
      <c r="J28" s="1">
        <v>2.8165410695223086E-2</v>
      </c>
      <c r="K28" s="1">
        <v>1.3733019909674815E-2</v>
      </c>
      <c r="L28" s="1">
        <v>57987159.700000428</v>
      </c>
      <c r="M28" s="1">
        <v>0.51302156599845661</v>
      </c>
      <c r="N28" s="1">
        <v>0.54048909705916337</v>
      </c>
      <c r="O28" s="1">
        <v>0.1245734187971075</v>
      </c>
      <c r="P28" s="1">
        <v>0.44914999043811044</v>
      </c>
    </row>
    <row r="29" spans="1:16" x14ac:dyDescent="0.2">
      <c r="A29" t="str">
        <f t="shared" si="0"/>
        <v>2005_0_35</v>
      </c>
      <c r="B29" s="1">
        <v>2005</v>
      </c>
      <c r="C29" s="1">
        <v>0</v>
      </c>
      <c r="D29" s="1">
        <v>35</v>
      </c>
      <c r="E29" s="1">
        <v>1107.8212053692357</v>
      </c>
      <c r="F29" s="1">
        <v>0.42283253428341661</v>
      </c>
      <c r="G29" s="1">
        <v>0.12284159210606922</v>
      </c>
      <c r="H29" s="1">
        <v>5.9382941838440235E-2</v>
      </c>
      <c r="I29" s="1">
        <v>7.7431227054578847E-2</v>
      </c>
      <c r="J29" s="1">
        <v>2.6106472123846879E-2</v>
      </c>
      <c r="K29" s="1">
        <v>1.3273770617161396E-2</v>
      </c>
      <c r="L29" s="1">
        <v>98005076.099994898</v>
      </c>
      <c r="M29" s="1">
        <v>0.52165152400883108</v>
      </c>
      <c r="N29" s="1">
        <v>0.55625430363631967</v>
      </c>
      <c r="O29" s="1">
        <v>0.21054363504630902</v>
      </c>
      <c r="P29" s="1">
        <v>0.47066595141103207</v>
      </c>
    </row>
    <row r="30" spans="1:16" x14ac:dyDescent="0.2">
      <c r="A30" t="str">
        <f t="shared" si="0"/>
        <v>2005_0_43</v>
      </c>
      <c r="B30" s="1">
        <v>2005</v>
      </c>
      <c r="C30" s="1">
        <v>0</v>
      </c>
      <c r="D30" s="1">
        <v>43</v>
      </c>
      <c r="E30" s="1">
        <v>934.59258538630229</v>
      </c>
      <c r="F30" s="1">
        <v>0.46997361068991178</v>
      </c>
      <c r="G30" s="1">
        <v>0.13175566934839988</v>
      </c>
      <c r="H30" s="1">
        <v>6.0666546714875369E-2</v>
      </c>
      <c r="I30" s="1">
        <v>7.2525651939158553E-2</v>
      </c>
      <c r="J30" s="1">
        <v>2.4844848193033897E-2</v>
      </c>
      <c r="K30" s="1">
        <v>1.2796299417877173E-2</v>
      </c>
      <c r="L30" s="1">
        <v>19814993.200000007</v>
      </c>
      <c r="M30" s="1">
        <v>0.47432886704827604</v>
      </c>
      <c r="N30" s="1">
        <v>0.43950243209194806</v>
      </c>
      <c r="O30" s="1">
        <v>4.2568414440991818E-2</v>
      </c>
      <c r="P30" s="1">
        <v>0.38294893707847244</v>
      </c>
    </row>
    <row r="31" spans="1:16" x14ac:dyDescent="0.2">
      <c r="A31" t="str">
        <f t="shared" si="0"/>
        <v>2006_0_0</v>
      </c>
      <c r="B31" s="1">
        <v>2006</v>
      </c>
      <c r="C31" s="1">
        <v>0</v>
      </c>
      <c r="D31" s="1">
        <v>0</v>
      </c>
      <c r="E31" s="1">
        <v>1039.9066369247878</v>
      </c>
      <c r="F31" s="1">
        <v>0.45041684054979853</v>
      </c>
      <c r="G31" s="1">
        <v>0.13448652601797864</v>
      </c>
      <c r="H31" s="1">
        <v>6.4523983912461405E-2</v>
      </c>
      <c r="I31" s="1">
        <v>8.7051166538001809E-2</v>
      </c>
      <c r="J31" s="1">
        <v>3.1661640081640484E-2</v>
      </c>
      <c r="K31" s="1">
        <v>1.6946023938296351E-2</v>
      </c>
      <c r="L31" s="1">
        <v>236352545.49998289</v>
      </c>
      <c r="M31" s="1">
        <v>0.51542648276600866</v>
      </c>
      <c r="N31" s="1">
        <v>0.55072509428022709</v>
      </c>
      <c r="O31" s="1">
        <v>0.50000000000000011</v>
      </c>
      <c r="P31" s="1">
        <v>0.46177639100699608</v>
      </c>
    </row>
    <row r="32" spans="1:16" x14ac:dyDescent="0.2">
      <c r="A32" t="str">
        <f t="shared" si="0"/>
        <v>2006_0_26</v>
      </c>
      <c r="B32" s="1">
        <v>2006</v>
      </c>
      <c r="C32" s="1">
        <v>0</v>
      </c>
      <c r="D32" s="1">
        <v>26</v>
      </c>
      <c r="E32" s="1">
        <v>749.8898033941839</v>
      </c>
      <c r="F32" s="1">
        <v>0.65928792698798977</v>
      </c>
      <c r="G32" s="1">
        <v>0.25086165471750799</v>
      </c>
      <c r="H32" s="1">
        <v>0.13659665794483797</v>
      </c>
      <c r="I32" s="1">
        <v>0.19483786612377893</v>
      </c>
      <c r="J32" s="1">
        <v>8.1663283836303974E-2</v>
      </c>
      <c r="K32" s="1">
        <v>4.7773205342239319E-2</v>
      </c>
      <c r="L32" s="1">
        <v>15559061.800000055</v>
      </c>
      <c r="M32" s="1">
        <v>0.53741815875538157</v>
      </c>
      <c r="N32" s="1">
        <v>0.65678598776252084</v>
      </c>
      <c r="O32" s="1">
        <v>3.2914944425681797E-2</v>
      </c>
      <c r="P32" s="1">
        <v>0.52311370477106589</v>
      </c>
    </row>
    <row r="33" spans="1:16" x14ac:dyDescent="0.2">
      <c r="A33" t="str">
        <f t="shared" si="0"/>
        <v>2006_0_29</v>
      </c>
      <c r="B33" s="1">
        <v>2006</v>
      </c>
      <c r="C33" s="1">
        <v>0</v>
      </c>
      <c r="D33" s="1">
        <v>29</v>
      </c>
      <c r="E33" s="1">
        <v>815.84816974083446</v>
      </c>
      <c r="F33" s="1">
        <v>0.62074690907188967</v>
      </c>
      <c r="G33" s="1">
        <v>0.23669555639392179</v>
      </c>
      <c r="H33" s="1">
        <v>0.1279115637233165</v>
      </c>
      <c r="I33" s="1">
        <v>0.18177247738420441</v>
      </c>
      <c r="J33" s="1">
        <v>7.4300419391964259E-2</v>
      </c>
      <c r="K33" s="1">
        <v>4.2744650987094727E-2</v>
      </c>
      <c r="L33" s="1">
        <v>17761356.099999748</v>
      </c>
      <c r="M33" s="1">
        <v>0.54613880233093293</v>
      </c>
      <c r="N33" s="1">
        <v>0.63495973509802983</v>
      </c>
      <c r="O33" s="1">
        <v>3.7573862516328729E-2</v>
      </c>
      <c r="P33" s="1">
        <v>0.53576297439064113</v>
      </c>
    </row>
    <row r="34" spans="1:16" x14ac:dyDescent="0.2">
      <c r="A34" t="str">
        <f t="shared" si="0"/>
        <v>2006_0_31</v>
      </c>
      <c r="B34" s="1">
        <v>2006</v>
      </c>
      <c r="C34" s="1">
        <v>0</v>
      </c>
      <c r="D34" s="1">
        <v>31</v>
      </c>
      <c r="E34" s="1">
        <v>930.71988190615912</v>
      </c>
      <c r="F34" s="1">
        <v>0.52315159952111434</v>
      </c>
      <c r="G34" s="1">
        <v>0.15580631719292459</v>
      </c>
      <c r="H34" s="1">
        <v>7.1688212224307241E-2</v>
      </c>
      <c r="I34" s="1">
        <v>8.719540458223439E-2</v>
      </c>
      <c r="J34" s="1">
        <v>3.3362249334098572E-2</v>
      </c>
      <c r="K34" s="1">
        <v>1.8205723238301816E-2</v>
      </c>
      <c r="L34" s="1">
        <v>25681808.699999381</v>
      </c>
      <c r="M34" s="1">
        <v>0.50768515173960149</v>
      </c>
      <c r="N34" s="1">
        <v>0.53080286847546532</v>
      </c>
      <c r="O34" s="1">
        <v>5.432945231385812E-2</v>
      </c>
      <c r="P34" s="1">
        <v>0.44492102554749913</v>
      </c>
    </row>
    <row r="35" spans="1:16" x14ac:dyDescent="0.2">
      <c r="A35" t="str">
        <f t="shared" si="0"/>
        <v>2006_0_33</v>
      </c>
      <c r="B35" s="1">
        <v>2006</v>
      </c>
      <c r="C35" s="1">
        <v>0</v>
      </c>
      <c r="D35" s="1">
        <v>33</v>
      </c>
      <c r="E35" s="1">
        <v>1004.1614177886285</v>
      </c>
      <c r="F35" s="1">
        <v>0.4603538741397441</v>
      </c>
      <c r="G35" s="1">
        <v>0.13196243372923225</v>
      </c>
      <c r="H35" s="1">
        <v>5.8915663915552224E-2</v>
      </c>
      <c r="I35" s="1">
        <v>7.366963352256406E-2</v>
      </c>
      <c r="J35" s="1">
        <v>2.4773127744393327E-2</v>
      </c>
      <c r="K35" s="1">
        <v>1.2205304901201988E-2</v>
      </c>
      <c r="L35" s="1">
        <v>58338391.200000331</v>
      </c>
      <c r="M35" s="1">
        <v>0.50097832316858515</v>
      </c>
      <c r="N35" s="1">
        <v>0.5156173420518062</v>
      </c>
      <c r="O35" s="1">
        <v>0.12341392616820256</v>
      </c>
      <c r="P35" s="1">
        <v>0.42818274174098114</v>
      </c>
    </row>
    <row r="36" spans="1:16" x14ac:dyDescent="0.2">
      <c r="A36" t="str">
        <f t="shared" si="0"/>
        <v>2006_0_35</v>
      </c>
      <c r="B36" s="1">
        <v>2006</v>
      </c>
      <c r="C36" s="1">
        <v>0</v>
      </c>
      <c r="D36" s="1">
        <v>35</v>
      </c>
      <c r="E36" s="1">
        <v>1183.9003535344323</v>
      </c>
      <c r="F36" s="1">
        <v>0.36767050549247576</v>
      </c>
      <c r="G36" s="1">
        <v>9.9187625803074983E-2</v>
      </c>
      <c r="H36" s="1">
        <v>4.6556999026070515E-2</v>
      </c>
      <c r="I36" s="1">
        <v>6.5344429060925455E-2</v>
      </c>
      <c r="J36" s="1">
        <v>2.1829822589368369E-2</v>
      </c>
      <c r="K36" s="1">
        <v>1.1176722449717538E-2</v>
      </c>
      <c r="L36" s="1">
        <v>99043731.700000405</v>
      </c>
      <c r="M36" s="1">
        <v>0.51502397425640811</v>
      </c>
      <c r="N36" s="1">
        <v>0.55217923244601419</v>
      </c>
      <c r="O36" s="1">
        <v>0.2095254178255026</v>
      </c>
      <c r="P36" s="1">
        <v>0.45761198972035988</v>
      </c>
    </row>
    <row r="37" spans="1:16" x14ac:dyDescent="0.2">
      <c r="A37" t="str">
        <f t="shared" si="0"/>
        <v>2006_0_43</v>
      </c>
      <c r="B37" s="1">
        <v>2006</v>
      </c>
      <c r="C37" s="1">
        <v>0</v>
      </c>
      <c r="D37" s="1">
        <v>43</v>
      </c>
      <c r="E37" s="1">
        <v>995.82298294252769</v>
      </c>
      <c r="F37" s="1">
        <v>0.42401004577481777</v>
      </c>
      <c r="G37" s="1">
        <v>0.10793413653392039</v>
      </c>
      <c r="H37" s="1">
        <v>4.827187424829308E-2</v>
      </c>
      <c r="I37" s="1">
        <v>6.5388230363927921E-2</v>
      </c>
      <c r="J37" s="1">
        <v>2.1478882038218378E-2</v>
      </c>
      <c r="K37" s="1">
        <v>1.0824644298163525E-2</v>
      </c>
      <c r="L37" s="1">
        <v>19968195.999998942</v>
      </c>
      <c r="M37" s="1">
        <v>0.46880346523912214</v>
      </c>
      <c r="N37" s="1">
        <v>0.42956689183168706</v>
      </c>
      <c r="O37" s="1">
        <v>4.2242396750498984E-2</v>
      </c>
      <c r="P37" s="1">
        <v>0.37311208809322149</v>
      </c>
    </row>
    <row r="38" spans="1:16" x14ac:dyDescent="0.2">
      <c r="A38" t="str">
        <f t="shared" si="0"/>
        <v>2007_0_0</v>
      </c>
      <c r="B38" s="1">
        <v>2007</v>
      </c>
      <c r="C38" s="1">
        <v>0</v>
      </c>
      <c r="D38" s="1">
        <v>0</v>
      </c>
      <c r="E38" s="1">
        <v>1117.5385824277889</v>
      </c>
      <c r="F38" s="1">
        <v>0.40368554059286832</v>
      </c>
      <c r="G38" s="1">
        <v>0.10749581631085571</v>
      </c>
      <c r="H38" s="1">
        <v>4.9643050512143912E-2</v>
      </c>
      <c r="I38" s="1">
        <v>7.2831318082807087E-2</v>
      </c>
      <c r="J38" s="1">
        <v>2.5309489265289045E-2</v>
      </c>
      <c r="K38" s="1">
        <v>1.3207645140294384E-2</v>
      </c>
      <c r="L38" s="1">
        <v>240362133.49999189</v>
      </c>
      <c r="M38" s="1">
        <v>0.50924540426443965</v>
      </c>
      <c r="N38" s="1">
        <v>0.54292315207185382</v>
      </c>
      <c r="O38" s="1">
        <v>0.49999999999999994</v>
      </c>
      <c r="P38" s="1">
        <v>0.4482082611103726</v>
      </c>
    </row>
    <row r="39" spans="1:16" x14ac:dyDescent="0.2">
      <c r="A39" t="str">
        <f t="shared" si="0"/>
        <v>2007_0_26</v>
      </c>
      <c r="B39" s="1">
        <v>2007</v>
      </c>
      <c r="C39" s="1">
        <v>0</v>
      </c>
      <c r="D39" s="1">
        <v>26</v>
      </c>
      <c r="E39" s="1">
        <v>794.36971492801501</v>
      </c>
      <c r="F39" s="1">
        <v>0.61977937231109137</v>
      </c>
      <c r="G39" s="1">
        <v>0.20332647280702354</v>
      </c>
      <c r="H39" s="1">
        <v>0.10347358094414542</v>
      </c>
      <c r="I39" s="1">
        <v>0.15975316432201972</v>
      </c>
      <c r="J39" s="1">
        <v>6.0634005444230497E-2</v>
      </c>
      <c r="K39" s="1">
        <v>3.3024119633169896E-2</v>
      </c>
      <c r="L39" s="1">
        <v>15646068.799999857</v>
      </c>
      <c r="M39" s="1">
        <v>0.51055686682309087</v>
      </c>
      <c r="N39" s="1">
        <v>0.57576430207481977</v>
      </c>
      <c r="O39" s="1">
        <v>3.2546867038024216E-2</v>
      </c>
      <c r="P39" s="1">
        <v>0.46330593653939722</v>
      </c>
    </row>
    <row r="40" spans="1:16" x14ac:dyDescent="0.2">
      <c r="A40" t="str">
        <f t="shared" si="0"/>
        <v>2007_0_29</v>
      </c>
      <c r="B40" s="1">
        <v>2007</v>
      </c>
      <c r="C40" s="1">
        <v>0</v>
      </c>
      <c r="D40" s="1">
        <v>29</v>
      </c>
      <c r="E40" s="1">
        <v>883.02206439504471</v>
      </c>
      <c r="F40" s="1">
        <v>0.5868294404098976</v>
      </c>
      <c r="G40" s="1">
        <v>0.20016154364715302</v>
      </c>
      <c r="H40" s="1">
        <v>0.10366823280483189</v>
      </c>
      <c r="I40" s="1">
        <v>0.15989576827106605</v>
      </c>
      <c r="J40" s="1">
        <v>6.1044458342133734E-2</v>
      </c>
      <c r="K40" s="1">
        <v>3.4225178526785145E-2</v>
      </c>
      <c r="L40" s="1">
        <v>18541532.599999979</v>
      </c>
      <c r="M40" s="1">
        <v>0.53904014632886499</v>
      </c>
      <c r="N40" s="1">
        <v>0.62162899063750654</v>
      </c>
      <c r="O40" s="1">
        <v>3.8569995052903414E-2</v>
      </c>
      <c r="P40" s="1">
        <v>0.51954380815317336</v>
      </c>
    </row>
    <row r="41" spans="1:16" x14ac:dyDescent="0.2">
      <c r="A41" t="str">
        <f t="shared" si="0"/>
        <v>2007_0_31</v>
      </c>
      <c r="B41" s="1">
        <v>2007</v>
      </c>
      <c r="C41" s="1">
        <v>0</v>
      </c>
      <c r="D41" s="1">
        <v>31</v>
      </c>
      <c r="E41" s="1">
        <v>1018.0004810630646</v>
      </c>
      <c r="F41" s="1">
        <v>0.46723989063775495</v>
      </c>
      <c r="G41" s="1">
        <v>0.12377555462293408</v>
      </c>
      <c r="H41" s="1">
        <v>5.5524838571856271E-2</v>
      </c>
      <c r="I41" s="1">
        <v>7.6405156074426855E-2</v>
      </c>
      <c r="J41" s="1">
        <v>2.8605807607229049E-2</v>
      </c>
      <c r="K41" s="1">
        <v>1.5599387195777432E-2</v>
      </c>
      <c r="L41" s="1">
        <v>26729552.099999752</v>
      </c>
      <c r="M41" s="1">
        <v>0.50596329049391942</v>
      </c>
      <c r="N41" s="1">
        <v>0.53691976236672012</v>
      </c>
      <c r="O41" s="1">
        <v>5.5602668587566406E-2</v>
      </c>
      <c r="P41" s="1">
        <v>0.44269638605282768</v>
      </c>
    </row>
    <row r="42" spans="1:16" x14ac:dyDescent="0.2">
      <c r="A42" t="str">
        <f t="shared" si="0"/>
        <v>2007_0_33</v>
      </c>
      <c r="B42" s="1">
        <v>2007</v>
      </c>
      <c r="C42" s="1">
        <v>0</v>
      </c>
      <c r="D42" s="1">
        <v>33</v>
      </c>
      <c r="E42" s="1">
        <v>1102.9763636500595</v>
      </c>
      <c r="F42" s="1">
        <v>0.41654698512567218</v>
      </c>
      <c r="G42" s="1">
        <v>0.10485409047381182</v>
      </c>
      <c r="H42" s="1">
        <v>4.4358541023741038E-2</v>
      </c>
      <c r="I42" s="1">
        <v>6.1729016886248642E-2</v>
      </c>
      <c r="J42" s="1">
        <v>1.9414972000775594E-2</v>
      </c>
      <c r="K42" s="1">
        <v>9.2269494989137835E-3</v>
      </c>
      <c r="L42" s="1">
        <v>58499692.400000922</v>
      </c>
      <c r="M42" s="1">
        <v>0.50221104089208435</v>
      </c>
      <c r="N42" s="1">
        <v>0.53472461003571947</v>
      </c>
      <c r="O42" s="1">
        <v>0.12169074127477178</v>
      </c>
      <c r="P42" s="1">
        <v>0.42933518418447747</v>
      </c>
    </row>
    <row r="43" spans="1:16" x14ac:dyDescent="0.2">
      <c r="A43" t="str">
        <f t="shared" si="0"/>
        <v>2007_0_35</v>
      </c>
      <c r="B43" s="1">
        <v>2007</v>
      </c>
      <c r="C43" s="1">
        <v>0</v>
      </c>
      <c r="D43" s="1">
        <v>35</v>
      </c>
      <c r="E43" s="1">
        <v>1254.8150142178847</v>
      </c>
      <c r="F43" s="1">
        <v>0.31768348262647139</v>
      </c>
      <c r="G43" s="1">
        <v>7.6756847669518333E-2</v>
      </c>
      <c r="H43" s="1">
        <v>3.4995468373453908E-2</v>
      </c>
      <c r="I43" s="1">
        <v>5.1780428235009696E-2</v>
      </c>
      <c r="J43" s="1">
        <v>1.7121705806003442E-2</v>
      </c>
      <c r="K43" s="1">
        <v>8.7175348833668197E-3</v>
      </c>
      <c r="L43" s="1">
        <v>100644270.00000116</v>
      </c>
      <c r="M43" s="1">
        <v>0.50600490319779134</v>
      </c>
      <c r="N43" s="1">
        <v>0.53566005960527896</v>
      </c>
      <c r="O43" s="1">
        <v>0.20935966188700816</v>
      </c>
      <c r="P43" s="1">
        <v>0.43906026177126822</v>
      </c>
    </row>
    <row r="44" spans="1:16" x14ac:dyDescent="0.2">
      <c r="A44" t="str">
        <f t="shared" si="0"/>
        <v>2007_0_43</v>
      </c>
      <c r="B44" s="1">
        <v>2007</v>
      </c>
      <c r="C44" s="1">
        <v>0</v>
      </c>
      <c r="D44" s="1">
        <v>43</v>
      </c>
      <c r="E44" s="1">
        <v>1073.256364725263</v>
      </c>
      <c r="F44" s="1">
        <v>0.37549271421742436</v>
      </c>
      <c r="G44" s="1">
        <v>8.7573339417230153E-2</v>
      </c>
      <c r="H44" s="1">
        <v>3.8913242042133166E-2</v>
      </c>
      <c r="I44" s="1">
        <v>5.7970586656699616E-2</v>
      </c>
      <c r="J44" s="1">
        <v>1.8684250862379917E-2</v>
      </c>
      <c r="K44" s="1">
        <v>9.3209405624275071E-3</v>
      </c>
      <c r="L44" s="1">
        <v>20301017.600000385</v>
      </c>
      <c r="M44" s="1">
        <v>0.46896545475784979</v>
      </c>
      <c r="N44" s="1">
        <v>0.43484877504355879</v>
      </c>
      <c r="O44" s="1">
        <v>4.2230066159733966E-2</v>
      </c>
      <c r="P44" s="1">
        <v>0.37355485399838795</v>
      </c>
    </row>
    <row r="45" spans="1:16" x14ac:dyDescent="0.2">
      <c r="A45" t="str">
        <f t="shared" si="0"/>
        <v>2008_0_0</v>
      </c>
      <c r="B45" s="1">
        <v>2008</v>
      </c>
      <c r="C45" s="1">
        <v>0</v>
      </c>
      <c r="D45" s="1">
        <v>0</v>
      </c>
      <c r="E45" s="1">
        <v>1228.1986649091043</v>
      </c>
      <c r="F45" s="1">
        <v>0.33941766276023844</v>
      </c>
      <c r="G45" s="1">
        <v>7.9704934696689794E-2</v>
      </c>
      <c r="H45" s="1">
        <v>3.6232180570863665E-2</v>
      </c>
      <c r="I45" s="1">
        <v>5.7569507430986828E-2</v>
      </c>
      <c r="J45" s="1">
        <v>1.8601516693206154E-2</v>
      </c>
      <c r="K45" s="1">
        <v>9.3762634666948921E-3</v>
      </c>
      <c r="L45" s="1">
        <v>249032340.9000251</v>
      </c>
      <c r="M45" s="1">
        <v>0.50549910429043055</v>
      </c>
      <c r="N45" s="1">
        <v>0.54173664510930042</v>
      </c>
      <c r="O45" s="1">
        <v>0.49999999999999994</v>
      </c>
      <c r="P45" s="1">
        <v>0.43883797591228024</v>
      </c>
    </row>
    <row r="46" spans="1:16" x14ac:dyDescent="0.2">
      <c r="A46" t="str">
        <f t="shared" si="0"/>
        <v>2008_0_26</v>
      </c>
      <c r="B46" s="1">
        <v>2008</v>
      </c>
      <c r="C46" s="1">
        <v>0</v>
      </c>
      <c r="D46" s="1">
        <v>26</v>
      </c>
      <c r="E46" s="1">
        <v>846.00031839633186</v>
      </c>
      <c r="F46" s="1">
        <v>0.56698232746482924</v>
      </c>
      <c r="G46" s="1">
        <v>0.1623682337523793</v>
      </c>
      <c r="H46" s="1">
        <v>7.8202732624260807E-2</v>
      </c>
      <c r="I46" s="1">
        <v>0.12945428700505932</v>
      </c>
      <c r="J46" s="1">
        <v>4.2955681252147236E-2</v>
      </c>
      <c r="K46" s="1">
        <v>2.1760363855071279E-2</v>
      </c>
      <c r="L46" s="1">
        <v>15882407.199999774</v>
      </c>
      <c r="M46" s="1">
        <v>0.49234793384122</v>
      </c>
      <c r="N46" s="1">
        <v>0.53230919844956048</v>
      </c>
      <c r="O46" s="1">
        <v>3.188824219095291E-2</v>
      </c>
      <c r="P46" s="1">
        <v>0.423800366193956</v>
      </c>
    </row>
    <row r="47" spans="1:16" x14ac:dyDescent="0.2">
      <c r="A47" t="str">
        <f t="shared" si="0"/>
        <v>2008_0_29</v>
      </c>
      <c r="B47" s="1">
        <v>2008</v>
      </c>
      <c r="C47" s="1">
        <v>0</v>
      </c>
      <c r="D47" s="1">
        <v>29</v>
      </c>
      <c r="E47" s="1">
        <v>1003.8186098360954</v>
      </c>
      <c r="F47" s="1">
        <v>0.52273596687687196</v>
      </c>
      <c r="G47" s="1">
        <v>0.15614146078155758</v>
      </c>
      <c r="H47" s="1">
        <v>7.8791248309724088E-2</v>
      </c>
      <c r="I47" s="1">
        <v>0.12775001315803969</v>
      </c>
      <c r="J47" s="1">
        <v>4.6804213685554284E-2</v>
      </c>
      <c r="K47" s="1">
        <v>2.543968622914387E-2</v>
      </c>
      <c r="L47" s="1">
        <v>18813591.800000228</v>
      </c>
      <c r="M47" s="1">
        <v>0.53746217006127961</v>
      </c>
      <c r="N47" s="1">
        <v>0.6218860089864533</v>
      </c>
      <c r="O47" s="1">
        <v>3.7773390660838173E-2</v>
      </c>
      <c r="P47" s="1">
        <v>0.51261852593874568</v>
      </c>
    </row>
    <row r="48" spans="1:16" x14ac:dyDescent="0.2">
      <c r="A48" t="str">
        <f t="shared" si="0"/>
        <v>2008_0_31</v>
      </c>
      <c r="B48" s="1">
        <v>2008</v>
      </c>
      <c r="C48" s="1">
        <v>0</v>
      </c>
      <c r="D48" s="1">
        <v>31</v>
      </c>
      <c r="E48" s="1">
        <v>1131.6917110547383</v>
      </c>
      <c r="F48" s="1">
        <v>0.39299914990570722</v>
      </c>
      <c r="G48" s="1">
        <v>9.0842595111193788E-2</v>
      </c>
      <c r="H48" s="1">
        <v>4.0115833807836301E-2</v>
      </c>
      <c r="I48" s="1">
        <v>6.140632489963295E-2</v>
      </c>
      <c r="J48" s="1">
        <v>2.1401642525297644E-2</v>
      </c>
      <c r="K48" s="1">
        <v>1.1315189128962485E-2</v>
      </c>
      <c r="L48" s="1">
        <v>27815973.400000785</v>
      </c>
      <c r="M48" s="1">
        <v>0.50170269182734861</v>
      </c>
      <c r="N48" s="1">
        <v>0.52110730066697464</v>
      </c>
      <c r="O48" s="1">
        <v>5.5848114545022788E-2</v>
      </c>
      <c r="P48" s="1">
        <v>0.43233468859682578</v>
      </c>
    </row>
    <row r="49" spans="1:16" x14ac:dyDescent="0.2">
      <c r="A49" t="str">
        <f t="shared" si="0"/>
        <v>2008_0_33</v>
      </c>
      <c r="B49" s="1">
        <v>2008</v>
      </c>
      <c r="C49" s="1">
        <v>0</v>
      </c>
      <c r="D49" s="1">
        <v>33</v>
      </c>
      <c r="E49" s="1">
        <v>1232.8846990935178</v>
      </c>
      <c r="F49" s="1">
        <v>0.34940604097032013</v>
      </c>
      <c r="G49" s="1">
        <v>7.815618608456848E-2</v>
      </c>
      <c r="H49" s="1">
        <v>3.3370122937945085E-2</v>
      </c>
      <c r="I49" s="1">
        <v>5.0743794062684443E-2</v>
      </c>
      <c r="J49" s="1">
        <v>1.569346961179905E-2</v>
      </c>
      <c r="K49" s="1">
        <v>7.5102558136832115E-3</v>
      </c>
      <c r="L49" s="1">
        <v>59820456.000002399</v>
      </c>
      <c r="M49" s="1">
        <v>0.5055958439034155</v>
      </c>
      <c r="N49" s="1">
        <v>0.54734693278128166</v>
      </c>
      <c r="O49" s="1">
        <v>0.12010579787308845</v>
      </c>
      <c r="P49" s="1">
        <v>0.43586843950146559</v>
      </c>
    </row>
    <row r="50" spans="1:16" x14ac:dyDescent="0.2">
      <c r="A50" t="str">
        <f t="shared" si="0"/>
        <v>2008_0_35</v>
      </c>
      <c r="B50" s="1">
        <v>2008</v>
      </c>
      <c r="C50" s="1">
        <v>0</v>
      </c>
      <c r="D50" s="1">
        <v>35</v>
      </c>
      <c r="E50" s="1">
        <v>1361.1947031202694</v>
      </c>
      <c r="F50" s="1">
        <v>0.25935488876105317</v>
      </c>
      <c r="G50" s="1">
        <v>5.4708479954880006E-2</v>
      </c>
      <c r="H50" s="1">
        <v>2.4354683490713749E-2</v>
      </c>
      <c r="I50" s="1">
        <v>3.9209030424656524E-2</v>
      </c>
      <c r="J50" s="1">
        <v>1.1631212132965326E-2</v>
      </c>
      <c r="K50" s="1">
        <v>5.6065604934960704E-3</v>
      </c>
      <c r="L50" s="1">
        <v>105465826.49999897</v>
      </c>
      <c r="M50" s="1">
        <v>0.50104689561057769</v>
      </c>
      <c r="N50" s="1">
        <v>0.53678521070010188</v>
      </c>
      <c r="O50" s="1">
        <v>0.21175126515463125</v>
      </c>
      <c r="P50" s="1">
        <v>0.42701024443154356</v>
      </c>
    </row>
    <row r="51" spans="1:16" x14ac:dyDescent="0.2">
      <c r="A51" t="str">
        <f t="shared" si="0"/>
        <v>2008_0_43</v>
      </c>
      <c r="B51" s="1">
        <v>2008</v>
      </c>
      <c r="C51" s="1">
        <v>0</v>
      </c>
      <c r="D51" s="1">
        <v>43</v>
      </c>
      <c r="E51" s="1">
        <v>1165.5259227498416</v>
      </c>
      <c r="F51" s="1">
        <v>0.30611298739205661</v>
      </c>
      <c r="G51" s="1">
        <v>6.4077983050457532E-2</v>
      </c>
      <c r="H51" s="1">
        <v>2.910070893264697E-2</v>
      </c>
      <c r="I51" s="1">
        <v>4.7017823135876116E-2</v>
      </c>
      <c r="J51" s="1">
        <v>1.4542223573927029E-2</v>
      </c>
      <c r="K51" s="1">
        <v>7.3214144775337019E-3</v>
      </c>
      <c r="L51" s="1">
        <v>21234086.00000044</v>
      </c>
      <c r="M51" s="1">
        <v>0.46359911661298375</v>
      </c>
      <c r="N51" s="1">
        <v>0.4289969784003036</v>
      </c>
      <c r="O51" s="1">
        <v>4.2633189575413913E-2</v>
      </c>
      <c r="P51" s="1">
        <v>0.36458495601996876</v>
      </c>
    </row>
    <row r="52" spans="1:16" x14ac:dyDescent="0.2">
      <c r="A52" t="str">
        <f t="shared" si="0"/>
        <v>2009_0_0</v>
      </c>
      <c r="B52" s="1">
        <v>2009</v>
      </c>
      <c r="C52" s="1">
        <v>0</v>
      </c>
      <c r="D52" s="1">
        <v>0</v>
      </c>
      <c r="E52" s="1">
        <v>1330.3807895713176</v>
      </c>
      <c r="F52" s="1">
        <v>0.28095399633521956</v>
      </c>
      <c r="G52" s="1">
        <v>5.7608023375473112E-2</v>
      </c>
      <c r="H52" s="1">
        <v>2.773183021588068E-2</v>
      </c>
      <c r="I52" s="1">
        <v>4.7540063998670008E-2</v>
      </c>
      <c r="J52" s="1">
        <v>1.4705737694787228E-2</v>
      </c>
      <c r="K52" s="1">
        <v>7.2649910071046304E-3</v>
      </c>
      <c r="L52" s="1">
        <v>251869822.90000799</v>
      </c>
      <c r="M52" s="1">
        <v>0.50009122202312339</v>
      </c>
      <c r="N52" s="1">
        <v>0.52388351849842518</v>
      </c>
      <c r="O52" s="1">
        <v>0.50000000000000699</v>
      </c>
      <c r="P52" s="1">
        <v>0.42779610811693036</v>
      </c>
    </row>
    <row r="53" spans="1:16" x14ac:dyDescent="0.2">
      <c r="A53" t="str">
        <f t="shared" si="0"/>
        <v>2009_0_26</v>
      </c>
      <c r="B53" s="1">
        <v>2009</v>
      </c>
      <c r="C53" s="1">
        <v>0</v>
      </c>
      <c r="D53" s="1">
        <v>26</v>
      </c>
      <c r="E53" s="1">
        <v>876.32997901119757</v>
      </c>
      <c r="F53" s="1">
        <v>0.49855432166110003</v>
      </c>
      <c r="G53" s="1">
        <v>0.12214242815117375</v>
      </c>
      <c r="H53" s="1">
        <v>6.0361958524151244E-2</v>
      </c>
      <c r="I53" s="1">
        <v>0.10658053221963348</v>
      </c>
      <c r="J53" s="1">
        <v>3.2728238590182174E-2</v>
      </c>
      <c r="K53" s="1">
        <v>1.6168867349774775E-2</v>
      </c>
      <c r="L53" s="1">
        <v>16222592.099999752</v>
      </c>
      <c r="M53" s="1">
        <v>0.46511263927850277</v>
      </c>
      <c r="N53" s="1">
        <v>0.4745156366234351</v>
      </c>
      <c r="O53" s="1">
        <v>3.2204318709598515E-2</v>
      </c>
      <c r="P53" s="1">
        <v>0.37756283757865727</v>
      </c>
    </row>
    <row r="54" spans="1:16" x14ac:dyDescent="0.2">
      <c r="A54" t="str">
        <f t="shared" si="0"/>
        <v>2009_0_29</v>
      </c>
      <c r="B54" s="1">
        <v>2009</v>
      </c>
      <c r="C54" s="1">
        <v>0</v>
      </c>
      <c r="D54" s="1">
        <v>29</v>
      </c>
      <c r="E54" s="1">
        <v>1081.9865294865349</v>
      </c>
      <c r="F54" s="1">
        <v>0.4690871736247032</v>
      </c>
      <c r="G54" s="1">
        <v>0.11581625225123007</v>
      </c>
      <c r="H54" s="1">
        <v>5.9756963136988459E-2</v>
      </c>
      <c r="I54" s="1">
        <v>0.1048948129915452</v>
      </c>
      <c r="J54" s="1">
        <v>3.5478320699025276E-2</v>
      </c>
      <c r="K54" s="1">
        <v>1.8768740454773648E-2</v>
      </c>
      <c r="L54" s="1">
        <v>19500644.899999719</v>
      </c>
      <c r="M54" s="1">
        <v>0.52226342000224546</v>
      </c>
      <c r="N54" s="1">
        <v>0.57350697113307625</v>
      </c>
      <c r="O54" s="1">
        <v>3.8711753308666448E-2</v>
      </c>
      <c r="P54" s="1">
        <v>0.47971795925075789</v>
      </c>
    </row>
    <row r="55" spans="1:16" x14ac:dyDescent="0.2">
      <c r="A55" t="str">
        <f t="shared" si="0"/>
        <v>2009_0_31</v>
      </c>
      <c r="B55" s="1">
        <v>2009</v>
      </c>
      <c r="C55" s="1">
        <v>0</v>
      </c>
      <c r="D55" s="1">
        <v>31</v>
      </c>
      <c r="E55" s="1">
        <v>1228.6757254759011</v>
      </c>
      <c r="F55" s="1">
        <v>0.33020354213654257</v>
      </c>
      <c r="G55" s="1">
        <v>6.0008749113932947E-2</v>
      </c>
      <c r="H55" s="1">
        <v>2.8253054048888865E-2</v>
      </c>
      <c r="I55" s="1">
        <v>4.9344077866705513E-2</v>
      </c>
      <c r="J55" s="1">
        <v>1.5791770711365397E-2</v>
      </c>
      <c r="K55" s="1">
        <v>8.11318955313939E-3</v>
      </c>
      <c r="L55" s="1">
        <v>28116561.499999795</v>
      </c>
      <c r="M55" s="1">
        <v>0.49537832243353624</v>
      </c>
      <c r="N55" s="1">
        <v>0.51579684248406288</v>
      </c>
      <c r="O55" s="1">
        <v>5.581566139261121E-2</v>
      </c>
      <c r="P55" s="1">
        <v>0.41919606048433522</v>
      </c>
    </row>
    <row r="56" spans="1:16" x14ac:dyDescent="0.2">
      <c r="A56" t="str">
        <f t="shared" si="0"/>
        <v>2009_0_33</v>
      </c>
      <c r="B56" s="1">
        <v>2009</v>
      </c>
      <c r="C56" s="1">
        <v>0</v>
      </c>
      <c r="D56" s="1">
        <v>33</v>
      </c>
      <c r="E56" s="1">
        <v>1341.0766806449633</v>
      </c>
      <c r="F56" s="1">
        <v>0.28945561210233611</v>
      </c>
      <c r="G56" s="1">
        <v>5.5634233185517169E-2</v>
      </c>
      <c r="H56" s="1">
        <v>2.5038546542406732E-2</v>
      </c>
      <c r="I56" s="1">
        <v>4.1156267419682098E-2</v>
      </c>
      <c r="J56" s="1">
        <v>1.202776321892445E-2</v>
      </c>
      <c r="K56" s="1">
        <v>5.6591455419297406E-3</v>
      </c>
      <c r="L56" s="1">
        <v>60135995.200001925</v>
      </c>
      <c r="M56" s="1">
        <v>0.49762675466564499</v>
      </c>
      <c r="N56" s="1">
        <v>0.49481879043363897</v>
      </c>
      <c r="O56" s="1">
        <v>0.11937911915690365</v>
      </c>
      <c r="P56" s="1">
        <v>0.41953788066047881</v>
      </c>
    </row>
    <row r="57" spans="1:16" x14ac:dyDescent="0.2">
      <c r="A57" t="str">
        <f t="shared" si="0"/>
        <v>2009_0_35</v>
      </c>
      <c r="B57" s="1">
        <v>2009</v>
      </c>
      <c r="C57" s="1">
        <v>0</v>
      </c>
      <c r="D57" s="1">
        <v>35</v>
      </c>
      <c r="E57" s="1">
        <v>1474.7910030931905</v>
      </c>
      <c r="F57" s="1">
        <v>0.20471874786101601</v>
      </c>
      <c r="G57" s="1">
        <v>4.0519331154057529E-2</v>
      </c>
      <c r="H57" s="1">
        <v>1.9710804499815462E-2</v>
      </c>
      <c r="I57" s="1">
        <v>3.3747299861501441E-2</v>
      </c>
      <c r="J57" s="1">
        <v>1.0192324613633716E-2</v>
      </c>
      <c r="K57" s="1">
        <v>4.8680572895313965E-3</v>
      </c>
      <c r="L57" s="1">
        <v>106702628.50000329</v>
      </c>
      <c r="M57" s="1">
        <v>0.49940249749748766</v>
      </c>
      <c r="N57" s="1">
        <v>0.53623316034203761</v>
      </c>
      <c r="O57" s="1">
        <v>0.2118209860781749</v>
      </c>
      <c r="P57" s="1">
        <v>0.42460882072645578</v>
      </c>
    </row>
    <row r="58" spans="1:16" x14ac:dyDescent="0.2">
      <c r="A58" t="str">
        <f t="shared" si="0"/>
        <v>2009_0_43</v>
      </c>
      <c r="B58" s="1">
        <v>2009</v>
      </c>
      <c r="C58" s="1">
        <v>0</v>
      </c>
      <c r="D58" s="1">
        <v>43</v>
      </c>
      <c r="E58" s="1">
        <v>1284.0020064884245</v>
      </c>
      <c r="F58" s="1">
        <v>0.23564131369570485</v>
      </c>
      <c r="G58" s="1">
        <v>4.310170221074635E-2</v>
      </c>
      <c r="H58" s="1">
        <v>2.0621247506230456E-2</v>
      </c>
      <c r="I58" s="1">
        <v>3.4735504765383701E-2</v>
      </c>
      <c r="J58" s="1">
        <v>1.0678148330232905E-2</v>
      </c>
      <c r="K58" s="1">
        <v>5.3635277212799141E-3</v>
      </c>
      <c r="L58" s="1">
        <v>21191400.69999985</v>
      </c>
      <c r="M58" s="1">
        <v>0.46182455058784877</v>
      </c>
      <c r="N58" s="1">
        <v>0.43130220282709697</v>
      </c>
      <c r="O58" s="1">
        <v>4.2068161354164101E-2</v>
      </c>
      <c r="P58" s="1">
        <v>0.36020145109382629</v>
      </c>
    </row>
    <row r="59" spans="1:16" x14ac:dyDescent="0.2">
      <c r="A59" t="str">
        <f t="shared" si="0"/>
        <v>2010_0_0</v>
      </c>
      <c r="B59" s="1">
        <v>2010</v>
      </c>
      <c r="C59" s="1">
        <v>0</v>
      </c>
      <c r="D59" s="1">
        <v>0</v>
      </c>
      <c r="E59" s="1">
        <v>1452.5466783511613</v>
      </c>
      <c r="F59" s="1">
        <v>0.12414021551247599</v>
      </c>
      <c r="G59" s="1">
        <v>3.9288413746279782E-2</v>
      </c>
      <c r="H59" s="1">
        <v>2.0728421113589617E-2</v>
      </c>
      <c r="I59" s="1">
        <v>3.4856682221793923E-2</v>
      </c>
      <c r="J59" s="1">
        <v>1.0810959352412263E-2</v>
      </c>
      <c r="K59" s="1">
        <v>5.3338470787130388E-3</v>
      </c>
      <c r="L59" s="1">
        <v>260914657.39999929</v>
      </c>
      <c r="M59" s="1">
        <v>0.49158838180004533</v>
      </c>
      <c r="N59" s="1">
        <v>0.50159303405088096</v>
      </c>
      <c r="O59" s="1">
        <v>0.50000000000000089</v>
      </c>
      <c r="P59" s="1">
        <v>0.41152929386485315</v>
      </c>
    </row>
    <row r="60" spans="1:16" x14ac:dyDescent="0.2">
      <c r="A60" t="str">
        <f t="shared" si="0"/>
        <v>2010_0_26</v>
      </c>
      <c r="B60" s="1">
        <v>2010</v>
      </c>
      <c r="C60" s="1">
        <v>0</v>
      </c>
      <c r="D60" s="1">
        <v>26</v>
      </c>
      <c r="E60" s="1">
        <v>1028.5639220913101</v>
      </c>
      <c r="F60" s="1">
        <v>0.23039666573610024</v>
      </c>
      <c r="G60" s="1">
        <v>8.5809354648517633E-2</v>
      </c>
      <c r="H60" s="1">
        <v>4.6804028998207188E-2</v>
      </c>
      <c r="I60" s="1">
        <v>8.1380958535800463E-2</v>
      </c>
      <c r="J60" s="1">
        <v>2.5462345729262269E-2</v>
      </c>
      <c r="K60" s="1">
        <v>1.263680685410264E-2</v>
      </c>
      <c r="L60" s="1">
        <v>17305744.800000682</v>
      </c>
      <c r="M60" s="1">
        <v>0.478957441012059</v>
      </c>
      <c r="N60" s="1">
        <v>0.50399030757814067</v>
      </c>
      <c r="O60" s="1">
        <v>3.3163611758059576E-2</v>
      </c>
      <c r="P60" s="1">
        <v>0.40027381016845176</v>
      </c>
    </row>
    <row r="61" spans="1:16" x14ac:dyDescent="0.2">
      <c r="A61" t="str">
        <f t="shared" si="0"/>
        <v>2010_0_29</v>
      </c>
      <c r="B61" s="1">
        <v>2010</v>
      </c>
      <c r="C61" s="1">
        <v>0</v>
      </c>
      <c r="D61" s="1">
        <v>29</v>
      </c>
      <c r="E61" s="1">
        <v>1190.0918291680462</v>
      </c>
      <c r="F61" s="1">
        <v>0.22569475042854178</v>
      </c>
      <c r="G61" s="1">
        <v>8.4961295075396945E-2</v>
      </c>
      <c r="H61" s="1">
        <v>4.7853304338306542E-2</v>
      </c>
      <c r="I61" s="1">
        <v>8.2499033279876108E-2</v>
      </c>
      <c r="J61" s="1">
        <v>2.7396465583805523E-2</v>
      </c>
      <c r="K61" s="1">
        <v>1.4283378654613054E-2</v>
      </c>
      <c r="L61" s="1">
        <v>20360081.000000361</v>
      </c>
      <c r="M61" s="1">
        <v>0.52141028172316783</v>
      </c>
      <c r="N61" s="1">
        <v>0.59074838363857207</v>
      </c>
      <c r="O61" s="1">
        <v>3.9016744407709678E-2</v>
      </c>
      <c r="P61" s="1">
        <v>0.47714690901496581</v>
      </c>
    </row>
    <row r="62" spans="1:16" x14ac:dyDescent="0.2">
      <c r="A62" t="str">
        <f t="shared" si="0"/>
        <v>2010_0_31</v>
      </c>
      <c r="B62" s="1">
        <v>2010</v>
      </c>
      <c r="C62" s="1">
        <v>0</v>
      </c>
      <c r="D62" s="1">
        <v>31</v>
      </c>
      <c r="E62" s="1">
        <v>1353.0617400938295</v>
      </c>
      <c r="F62" s="1">
        <v>0.11426591640087171</v>
      </c>
      <c r="G62" s="1">
        <v>4.282274658408497E-2</v>
      </c>
      <c r="H62" s="1">
        <v>2.4461066160029517E-2</v>
      </c>
      <c r="I62" s="1">
        <v>4.0483810750423205E-2</v>
      </c>
      <c r="J62" s="1">
        <v>1.4205999808623011E-2</v>
      </c>
      <c r="K62" s="1">
        <v>7.6341149472684911E-3</v>
      </c>
      <c r="L62" s="1">
        <v>29496657.499998778</v>
      </c>
      <c r="M62" s="1">
        <v>0.49537305397269549</v>
      </c>
      <c r="N62" s="1">
        <v>0.52486559869544802</v>
      </c>
      <c r="O62" s="1">
        <v>5.6525489587159583E-2</v>
      </c>
      <c r="P62" s="1">
        <v>0.42169794142180272</v>
      </c>
    </row>
    <row r="63" spans="1:16" x14ac:dyDescent="0.2">
      <c r="A63" t="str">
        <f t="shared" si="0"/>
        <v>2010_0_33</v>
      </c>
      <c r="B63" s="1">
        <v>2010</v>
      </c>
      <c r="C63" s="1">
        <v>0</v>
      </c>
      <c r="D63" s="1">
        <v>33</v>
      </c>
      <c r="E63" s="1">
        <v>1509.5818661559551</v>
      </c>
      <c r="F63" s="1">
        <v>0.13144163915857943</v>
      </c>
      <c r="G63" s="1">
        <v>3.6404265269062014E-2</v>
      </c>
      <c r="H63" s="1">
        <v>1.8270130074709585E-2</v>
      </c>
      <c r="I63" s="1">
        <v>3.0097620991008506E-2</v>
      </c>
      <c r="J63" s="1">
        <v>8.9506666007343194E-3</v>
      </c>
      <c r="K63" s="1">
        <v>4.1939225172279351E-3</v>
      </c>
      <c r="L63" s="1">
        <v>61736025.600000113</v>
      </c>
      <c r="M63" s="1">
        <v>0.49970650910099917</v>
      </c>
      <c r="N63" s="1">
        <v>0.50667655600780215</v>
      </c>
      <c r="O63" s="1">
        <v>0.11830693264840522</v>
      </c>
      <c r="P63" s="1">
        <v>0.42271653048233304</v>
      </c>
    </row>
    <row r="64" spans="1:16" x14ac:dyDescent="0.2">
      <c r="A64" t="str">
        <f t="shared" si="0"/>
        <v>2010_0_35</v>
      </c>
      <c r="B64" s="1">
        <v>2010</v>
      </c>
      <c r="C64" s="1">
        <v>0</v>
      </c>
      <c r="D64" s="1">
        <v>35</v>
      </c>
      <c r="E64" s="1">
        <v>1568.4178040557485</v>
      </c>
      <c r="F64" s="1">
        <v>9.2655133316325813E-2</v>
      </c>
      <c r="G64" s="1">
        <v>2.6098185844355994E-2</v>
      </c>
      <c r="H64" s="1">
        <v>1.3048418993197522E-2</v>
      </c>
      <c r="I64" s="1">
        <v>2.1798128434599516E-2</v>
      </c>
      <c r="J64" s="1">
        <v>6.1845695007416478E-3</v>
      </c>
      <c r="K64" s="1">
        <v>2.8479153747848346E-3</v>
      </c>
      <c r="L64" s="1">
        <v>110046103.59999788</v>
      </c>
      <c r="M64" s="1">
        <v>0.47912068506137667</v>
      </c>
      <c r="N64" s="1">
        <v>0.47836122941747572</v>
      </c>
      <c r="O64" s="1">
        <v>0.21088524634187336</v>
      </c>
      <c r="P64" s="1">
        <v>0.38639486982161397</v>
      </c>
    </row>
    <row r="65" spans="1:16" x14ac:dyDescent="0.2">
      <c r="A65" t="str">
        <f t="shared" si="0"/>
        <v>2010_0_43</v>
      </c>
      <c r="B65" s="1">
        <v>2010</v>
      </c>
      <c r="C65" s="1">
        <v>0</v>
      </c>
      <c r="D65" s="1">
        <v>43</v>
      </c>
      <c r="E65" s="1">
        <v>1422.6478227452676</v>
      </c>
      <c r="F65" s="1">
        <v>9.6775819515964825E-2</v>
      </c>
      <c r="G65" s="1">
        <v>2.974610055530736E-2</v>
      </c>
      <c r="H65" s="1">
        <v>1.5416472018152688E-2</v>
      </c>
      <c r="I65" s="1">
        <v>2.5285815414970499E-2</v>
      </c>
      <c r="J65" s="1">
        <v>7.7424862613732831E-3</v>
      </c>
      <c r="K65" s="1">
        <v>3.8543303168215915E-3</v>
      </c>
      <c r="L65" s="1">
        <v>21970044.899999466</v>
      </c>
      <c r="M65" s="1">
        <v>0.46265840847819845</v>
      </c>
      <c r="N65" s="1">
        <v>0.43832135786415805</v>
      </c>
      <c r="O65" s="1">
        <v>4.2101975256839383E-2</v>
      </c>
      <c r="P65" s="1">
        <v>0.36043438574730757</v>
      </c>
    </row>
    <row r="66" spans="1:16" x14ac:dyDescent="0.2">
      <c r="A66" t="str">
        <f t="shared" si="0"/>
        <v>2011_0_0</v>
      </c>
      <c r="B66" s="1">
        <v>2011</v>
      </c>
      <c r="C66" s="1">
        <v>0</v>
      </c>
      <c r="D66" s="1">
        <v>0</v>
      </c>
      <c r="E66" s="1">
        <v>1589.2932101305621</v>
      </c>
      <c r="F66" s="1">
        <v>8.9965881898715308E-2</v>
      </c>
      <c r="G66" s="1">
        <v>2.9767287266778776E-2</v>
      </c>
      <c r="H66" s="1">
        <v>1.5644549829511658E-2</v>
      </c>
      <c r="I66" s="1">
        <v>2.644929419585455E-2</v>
      </c>
      <c r="J66" s="1">
        <v>7.9121108122864967E-3</v>
      </c>
      <c r="K66" s="1">
        <v>3.8368860960320303E-3</v>
      </c>
      <c r="L66" s="1">
        <v>266366903.6999931</v>
      </c>
      <c r="M66" s="1">
        <v>0.48647956813065524</v>
      </c>
      <c r="N66" s="1">
        <v>0.4918777443844311</v>
      </c>
      <c r="O66" s="1">
        <v>0.49999999999999806</v>
      </c>
      <c r="P66" s="1">
        <v>0.4010782454119628</v>
      </c>
    </row>
    <row r="67" spans="1:16" x14ac:dyDescent="0.2">
      <c r="A67" t="str">
        <f t="shared" si="0"/>
        <v>2011_0_26</v>
      </c>
      <c r="B67" s="1">
        <v>2011</v>
      </c>
      <c r="C67" s="1">
        <v>0</v>
      </c>
      <c r="D67" s="1">
        <v>26</v>
      </c>
      <c r="E67" s="1">
        <v>1117.9772739361213</v>
      </c>
      <c r="F67" s="1">
        <v>0.18768848329594959</v>
      </c>
      <c r="G67" s="1">
        <v>7.1383788857982966E-2</v>
      </c>
      <c r="H67" s="1">
        <v>3.9691242694074369E-2</v>
      </c>
      <c r="I67" s="1">
        <v>6.8127935497570499E-2</v>
      </c>
      <c r="J67" s="1">
        <v>2.2236386593989677E-2</v>
      </c>
      <c r="K67" s="1">
        <v>1.1253221996837525E-2</v>
      </c>
      <c r="L67" s="1">
        <v>17522242.40000008</v>
      </c>
      <c r="M67" s="1">
        <v>0.47548702073613786</v>
      </c>
      <c r="N67" s="1">
        <v>0.48847369235389237</v>
      </c>
      <c r="O67" s="1">
        <v>3.2891177838919351E-2</v>
      </c>
      <c r="P67" s="1">
        <v>0.39485713439277337</v>
      </c>
    </row>
    <row r="68" spans="1:16" x14ac:dyDescent="0.2">
      <c r="A68" t="str">
        <f t="shared" ref="A68:A86" si="1">B68&amp;"_"&amp;C68&amp;"_"&amp;D68</f>
        <v>2011_0_29</v>
      </c>
      <c r="B68" s="1">
        <v>2011</v>
      </c>
      <c r="C68" s="1">
        <v>0</v>
      </c>
      <c r="D68" s="1">
        <v>29</v>
      </c>
      <c r="E68" s="1">
        <v>1333.2747286904928</v>
      </c>
      <c r="F68" s="1">
        <v>0.15369821066912301</v>
      </c>
      <c r="G68" s="1">
        <v>5.6752413754385132E-2</v>
      </c>
      <c r="H68" s="1">
        <v>3.0711912444554408E-2</v>
      </c>
      <c r="I68" s="1">
        <v>5.2422631139454633E-2</v>
      </c>
      <c r="J68" s="1">
        <v>1.5932943733203246E-2</v>
      </c>
      <c r="K68" s="1">
        <v>7.8117557047179282E-3</v>
      </c>
      <c r="L68" s="1">
        <v>20536782.999999605</v>
      </c>
      <c r="M68" s="1">
        <v>0.50857297903557452</v>
      </c>
      <c r="N68" s="1">
        <v>0.57207322817906636</v>
      </c>
      <c r="O68" s="1">
        <v>3.8549802386724889E-2</v>
      </c>
      <c r="P68" s="1">
        <v>0.44684078389025572</v>
      </c>
    </row>
    <row r="69" spans="1:16" x14ac:dyDescent="0.2">
      <c r="A69" t="str">
        <f t="shared" si="1"/>
        <v>2011_0_31</v>
      </c>
      <c r="B69" s="1">
        <v>2011</v>
      </c>
      <c r="C69" s="1">
        <v>0</v>
      </c>
      <c r="D69" s="1">
        <v>31</v>
      </c>
      <c r="E69" s="1">
        <v>1507.4305323599478</v>
      </c>
      <c r="F69" s="1">
        <v>8.8237141794893517E-2</v>
      </c>
      <c r="G69" s="1">
        <v>3.3633741607995232E-2</v>
      </c>
      <c r="H69" s="1">
        <v>1.8600216868526896E-2</v>
      </c>
      <c r="I69" s="1">
        <v>3.0589898277368133E-2</v>
      </c>
      <c r="J69" s="1">
        <v>1.0158387250536373E-2</v>
      </c>
      <c r="K69" s="1">
        <v>5.2265932319147832E-3</v>
      </c>
      <c r="L69" s="1">
        <v>30317874.599999927</v>
      </c>
      <c r="M69" s="1">
        <v>0.49546412107843113</v>
      </c>
      <c r="N69" s="1">
        <v>0.52451807553083096</v>
      </c>
      <c r="O69" s="1">
        <v>5.6909988025654362E-2</v>
      </c>
      <c r="P69" s="1">
        <v>0.41877612553135446</v>
      </c>
    </row>
    <row r="70" spans="1:16" x14ac:dyDescent="0.2">
      <c r="A70" t="str">
        <f t="shared" si="1"/>
        <v>2011_0_33</v>
      </c>
      <c r="B70" s="1">
        <v>2011</v>
      </c>
      <c r="C70" s="1">
        <v>0</v>
      </c>
      <c r="D70" s="1">
        <v>33</v>
      </c>
      <c r="E70" s="1">
        <v>1679.6306082636602</v>
      </c>
      <c r="F70" s="1">
        <v>9.6121424582295098E-2</v>
      </c>
      <c r="G70" s="1">
        <v>2.814471900268626E-2</v>
      </c>
      <c r="H70" s="1">
        <v>1.41931325898554E-2</v>
      </c>
      <c r="I70" s="1">
        <v>2.3639117954886973E-2</v>
      </c>
      <c r="J70" s="1">
        <v>6.7768349597991965E-3</v>
      </c>
      <c r="K70" s="1">
        <v>3.169085308918768E-3</v>
      </c>
      <c r="L70" s="1">
        <v>63006246.80000338</v>
      </c>
      <c r="M70" s="1">
        <v>0.50771440758318731</v>
      </c>
      <c r="N70" s="1">
        <v>0.53713522947920378</v>
      </c>
      <c r="O70" s="1">
        <v>0.11826966099165405</v>
      </c>
      <c r="P70" s="1">
        <v>0.4362692674614248</v>
      </c>
    </row>
    <row r="71" spans="1:16" x14ac:dyDescent="0.2">
      <c r="A71" t="str">
        <f t="shared" si="1"/>
        <v>2011_0_35</v>
      </c>
      <c r="B71" s="1">
        <v>2011</v>
      </c>
      <c r="C71" s="1">
        <v>0</v>
      </c>
      <c r="D71" s="1">
        <v>35</v>
      </c>
      <c r="E71" s="1">
        <v>1691.2675895074544</v>
      </c>
      <c r="F71" s="1">
        <v>6.3756055229402656E-2</v>
      </c>
      <c r="G71" s="1">
        <v>1.9821100815242128E-2</v>
      </c>
      <c r="H71" s="1">
        <v>1.0122774478990017E-2</v>
      </c>
      <c r="I71" s="1">
        <v>1.7424435067520963E-2</v>
      </c>
      <c r="J71" s="1">
        <v>4.8439332598452546E-3</v>
      </c>
      <c r="K71" s="1">
        <v>2.2544284250157016E-3</v>
      </c>
      <c r="L71" s="1">
        <v>112402760.40000471</v>
      </c>
      <c r="M71" s="1">
        <v>0.46718144665756306</v>
      </c>
      <c r="N71" s="1">
        <v>0.44843421361929447</v>
      </c>
      <c r="O71" s="1">
        <v>0.21099235460307211</v>
      </c>
      <c r="P71" s="1">
        <v>0.36612306912520953</v>
      </c>
    </row>
    <row r="72" spans="1:16" x14ac:dyDescent="0.2">
      <c r="A72" t="str">
        <f t="shared" si="1"/>
        <v>2011_0_43</v>
      </c>
      <c r="B72" s="1">
        <v>2011</v>
      </c>
      <c r="C72" s="1">
        <v>0</v>
      </c>
      <c r="D72" s="1">
        <v>43</v>
      </c>
      <c r="E72" s="1">
        <v>1538.1080617367368</v>
      </c>
      <c r="F72" s="1">
        <v>7.178487893569982E-2</v>
      </c>
      <c r="G72" s="1">
        <v>2.1777646757085527E-2</v>
      </c>
      <c r="H72" s="1">
        <v>1.084912214197422E-2</v>
      </c>
      <c r="I72" s="1">
        <v>1.7691105881885622E-2</v>
      </c>
      <c r="J72" s="1">
        <v>4.92655753256934E-3</v>
      </c>
      <c r="K72" s="1">
        <v>2.3415311407004786E-3</v>
      </c>
      <c r="L72" s="1">
        <v>22580996.500000633</v>
      </c>
      <c r="M72" s="1">
        <v>0.4536509606361559</v>
      </c>
      <c r="N72" s="1">
        <v>0.41787736520414853</v>
      </c>
      <c r="O72" s="1">
        <v>4.2387016153911022E-2</v>
      </c>
      <c r="P72" s="1">
        <v>0.34369870954533699</v>
      </c>
    </row>
    <row r="73" spans="1:16" x14ac:dyDescent="0.2">
      <c r="A73" t="str">
        <f t="shared" si="1"/>
        <v>2012_0_0</v>
      </c>
      <c r="B73" s="1">
        <v>2012</v>
      </c>
      <c r="C73" s="1">
        <v>0</v>
      </c>
      <c r="D73" s="1">
        <v>0</v>
      </c>
      <c r="E73" s="1">
        <v>1746.7866099874952</v>
      </c>
      <c r="F73" s="1">
        <v>7.3415334760183401E-2</v>
      </c>
      <c r="G73" s="1">
        <v>2.3332221861379569E-2</v>
      </c>
      <c r="H73" s="1">
        <v>1.2014459236152504E-2</v>
      </c>
      <c r="I73" s="1">
        <v>1.9212214395981558E-2</v>
      </c>
      <c r="J73" s="1">
        <v>6.027124955160057E-3</v>
      </c>
      <c r="K73" s="1">
        <v>2.9442024685663241E-3</v>
      </c>
      <c r="L73" s="1">
        <v>271682248.19996655</v>
      </c>
      <c r="M73" s="1">
        <v>0.47759103363122613</v>
      </c>
      <c r="N73" s="1">
        <v>0.47025643724522403</v>
      </c>
      <c r="O73" s="1">
        <v>0.49999999999999944</v>
      </c>
      <c r="P73" s="1">
        <v>0.38614134008573053</v>
      </c>
    </row>
    <row r="74" spans="1:16" x14ac:dyDescent="0.2">
      <c r="A74" t="str">
        <f t="shared" si="1"/>
        <v>2012_0_26</v>
      </c>
      <c r="B74" s="1">
        <v>2012</v>
      </c>
      <c r="C74" s="1">
        <v>0</v>
      </c>
      <c r="D74" s="1">
        <v>26</v>
      </c>
      <c r="E74" s="1">
        <v>1275.0529773381213</v>
      </c>
      <c r="F74" s="1">
        <v>0.15954871049673913</v>
      </c>
      <c r="G74" s="1">
        <v>5.9470434000760831E-2</v>
      </c>
      <c r="H74" s="1">
        <v>3.2538358464592243E-2</v>
      </c>
      <c r="I74" s="1">
        <v>5.3188917910854117E-2</v>
      </c>
      <c r="J74" s="1">
        <v>1.8076509319578233E-2</v>
      </c>
      <c r="K74" s="1">
        <v>9.2229193433830473E-3</v>
      </c>
      <c r="L74" s="1">
        <v>18100966.099998929</v>
      </c>
      <c r="M74" s="1">
        <v>0.4776600085534044</v>
      </c>
      <c r="N74" s="1">
        <v>0.49542047596029182</v>
      </c>
      <c r="O74" s="1">
        <v>3.3312750869676958E-2</v>
      </c>
      <c r="P74" s="1">
        <v>0.39995637821571961</v>
      </c>
    </row>
    <row r="75" spans="1:16" x14ac:dyDescent="0.2">
      <c r="A75" t="str">
        <f t="shared" si="1"/>
        <v>2012_0_29</v>
      </c>
      <c r="B75" s="1">
        <v>2012</v>
      </c>
      <c r="C75" s="1">
        <v>0</v>
      </c>
      <c r="D75" s="1">
        <v>29</v>
      </c>
      <c r="E75" s="1">
        <v>1446.8694077429554</v>
      </c>
      <c r="F75" s="1">
        <v>0.13166629404458308</v>
      </c>
      <c r="G75" s="1">
        <v>4.2782576141057155E-2</v>
      </c>
      <c r="H75" s="1">
        <v>2.2379434345324842E-2</v>
      </c>
      <c r="I75" s="1">
        <v>3.5711975372290226E-2</v>
      </c>
      <c r="J75" s="1">
        <v>1.1550915958799144E-2</v>
      </c>
      <c r="K75" s="1">
        <v>5.7781254721676143E-3</v>
      </c>
      <c r="L75" s="1">
        <v>21054396.799999196</v>
      </c>
      <c r="M75" s="1">
        <v>0.48363313812329972</v>
      </c>
      <c r="N75" s="1">
        <v>0.48847831164007083</v>
      </c>
      <c r="O75" s="1">
        <v>3.8748201142131483E-2</v>
      </c>
      <c r="P75" s="1">
        <v>0.40113927341938194</v>
      </c>
    </row>
    <row r="76" spans="1:16" x14ac:dyDescent="0.2">
      <c r="A76" t="str">
        <f t="shared" si="1"/>
        <v>2012_0_31</v>
      </c>
      <c r="B76" s="1">
        <v>2012</v>
      </c>
      <c r="C76" s="1">
        <v>0</v>
      </c>
      <c r="D76" s="1">
        <v>31</v>
      </c>
      <c r="E76" s="1">
        <v>1718.5435554626915</v>
      </c>
      <c r="F76" s="1">
        <v>7.2050318697583313E-2</v>
      </c>
      <c r="G76" s="1">
        <v>2.5126374734904259E-2</v>
      </c>
      <c r="H76" s="1">
        <v>1.3022795989246416E-2</v>
      </c>
      <c r="I76" s="1">
        <v>2.0348604187452556E-2</v>
      </c>
      <c r="J76" s="1">
        <v>6.5191798572158902E-3</v>
      </c>
      <c r="K76" s="1">
        <v>3.1838416842283777E-3</v>
      </c>
      <c r="L76" s="1">
        <v>31100486.999999292</v>
      </c>
      <c r="M76" s="1">
        <v>0.49450244329226223</v>
      </c>
      <c r="N76" s="1">
        <v>0.5280806377395395</v>
      </c>
      <c r="O76" s="1">
        <v>5.7236877282294235E-2</v>
      </c>
      <c r="P76" s="1">
        <v>0.4154202773743032</v>
      </c>
    </row>
    <row r="77" spans="1:16" x14ac:dyDescent="0.2">
      <c r="A77" t="str">
        <f t="shared" si="1"/>
        <v>2012_0_33</v>
      </c>
      <c r="B77" s="1">
        <v>2012</v>
      </c>
      <c r="C77" s="1">
        <v>0</v>
      </c>
      <c r="D77" s="1">
        <v>33</v>
      </c>
      <c r="E77" s="1">
        <v>1814.1293873610857</v>
      </c>
      <c r="F77" s="1">
        <v>8.1232029648447099E-2</v>
      </c>
      <c r="G77" s="1">
        <v>2.5327793916844966E-2</v>
      </c>
      <c r="H77" s="1">
        <v>1.3197070912948423E-2</v>
      </c>
      <c r="I77" s="1">
        <v>2.1207942679373152E-2</v>
      </c>
      <c r="J77" s="1">
        <v>6.7798641616410036E-3</v>
      </c>
      <c r="K77" s="1">
        <v>3.4621578796033116E-3</v>
      </c>
      <c r="L77" s="1">
        <v>64347655.999999069</v>
      </c>
      <c r="M77" s="1">
        <v>0.49675865052428514</v>
      </c>
      <c r="N77" s="1">
        <v>0.50587877180499774</v>
      </c>
      <c r="O77" s="1">
        <v>0.11842447643585184</v>
      </c>
      <c r="P77" s="1">
        <v>0.42166361323528445</v>
      </c>
    </row>
    <row r="78" spans="1:16" x14ac:dyDescent="0.2">
      <c r="A78" t="str">
        <f t="shared" si="1"/>
        <v>2012_0_35</v>
      </c>
      <c r="B78" s="1">
        <v>2012</v>
      </c>
      <c r="C78" s="1">
        <v>0</v>
      </c>
      <c r="D78" s="1">
        <v>35</v>
      </c>
      <c r="E78" s="1">
        <v>1864.3337920256529</v>
      </c>
      <c r="F78" s="1">
        <v>4.8779983177603549E-2</v>
      </c>
      <c r="G78" s="1">
        <v>1.4101609609612641E-2</v>
      </c>
      <c r="H78" s="1">
        <v>6.9036903396705786E-3</v>
      </c>
      <c r="I78" s="1">
        <v>1.1076217385893126E-2</v>
      </c>
      <c r="J78" s="1">
        <v>3.1234149817081212E-3</v>
      </c>
      <c r="K78" s="1">
        <v>1.367361097296153E-3</v>
      </c>
      <c r="L78" s="1">
        <v>114336984.90000169</v>
      </c>
      <c r="M78" s="1">
        <v>0.46120311368984723</v>
      </c>
      <c r="N78" s="1">
        <v>0.43581505347025207</v>
      </c>
      <c r="O78" s="1">
        <v>0.21042409958238079</v>
      </c>
      <c r="P78" s="1">
        <v>0.35482593301747745</v>
      </c>
    </row>
    <row r="79" spans="1:16" x14ac:dyDescent="0.2">
      <c r="A79" t="str">
        <f t="shared" si="1"/>
        <v>2012_0_43</v>
      </c>
      <c r="B79" s="1">
        <v>2012</v>
      </c>
      <c r="C79" s="1">
        <v>0</v>
      </c>
      <c r="D79" s="1">
        <v>43</v>
      </c>
      <c r="E79" s="1">
        <v>1657.015305672895</v>
      </c>
      <c r="F79" s="1">
        <v>5.4536510885477722E-2</v>
      </c>
      <c r="G79" s="1">
        <v>1.4869328471510164E-2</v>
      </c>
      <c r="H79" s="1">
        <v>7.0527120740105677E-3</v>
      </c>
      <c r="I79" s="1">
        <v>1.0597180145805194E-2</v>
      </c>
      <c r="J79" s="1">
        <v>3.1186297326344483E-3</v>
      </c>
      <c r="K79" s="1">
        <v>1.457588879564764E-3</v>
      </c>
      <c r="L79" s="1">
        <v>22741757.400000151</v>
      </c>
      <c r="M79" s="1">
        <v>0.43400438679221576</v>
      </c>
      <c r="N79" s="1">
        <v>0.37795424287002977</v>
      </c>
      <c r="O79" s="1">
        <v>4.1853594687681753E-2</v>
      </c>
      <c r="P79" s="1">
        <v>0.31261054762955442</v>
      </c>
    </row>
    <row r="80" spans="1:16" x14ac:dyDescent="0.2">
      <c r="A80" t="str">
        <f t="shared" si="1"/>
        <v>2013_0_0</v>
      </c>
      <c r="B80" s="1">
        <v>2013</v>
      </c>
      <c r="C80" s="1">
        <v>0</v>
      </c>
      <c r="D80" s="1">
        <v>0</v>
      </c>
      <c r="E80" s="1">
        <v>1850.1375654094018</v>
      </c>
      <c r="F80" s="1">
        <v>6.4453754140141012E-2</v>
      </c>
      <c r="G80" s="1">
        <v>1.9255273512064561E-2</v>
      </c>
      <c r="H80" s="1">
        <v>9.5163620799449608E-3</v>
      </c>
      <c r="I80" s="1">
        <v>1.4617921408411073E-2</v>
      </c>
      <c r="J80" s="1">
        <v>4.4686920639753821E-3</v>
      </c>
      <c r="K80" s="1">
        <v>2.1144196762316516E-3</v>
      </c>
      <c r="L80" s="1">
        <v>113492264.29999869</v>
      </c>
      <c r="M80" s="1">
        <v>0.46908000640663827</v>
      </c>
      <c r="N80" s="1">
        <v>0.45329197223075557</v>
      </c>
      <c r="O80" s="1">
        <v>0.49999999999999928</v>
      </c>
      <c r="P80" s="1">
        <v>0.3705412788303164</v>
      </c>
    </row>
    <row r="81" spans="1:16" x14ac:dyDescent="0.2">
      <c r="A81" t="str">
        <f t="shared" si="1"/>
        <v>2013_0_26</v>
      </c>
      <c r="B81" s="1">
        <v>2013</v>
      </c>
      <c r="C81" s="1">
        <v>0</v>
      </c>
      <c r="D81" s="1">
        <v>26</v>
      </c>
      <c r="E81" s="1">
        <v>1357.7746986436441</v>
      </c>
      <c r="F81" s="1">
        <v>0.1302894653999554</v>
      </c>
      <c r="G81" s="1">
        <v>4.3717601261717795E-2</v>
      </c>
      <c r="H81" s="1">
        <v>2.3331050421214125E-2</v>
      </c>
      <c r="I81" s="1">
        <v>3.7991031187260944E-2</v>
      </c>
      <c r="J81" s="1">
        <v>1.2595116840293442E-2</v>
      </c>
      <c r="K81" s="1">
        <v>6.3997412810903979E-3</v>
      </c>
      <c r="L81" s="1">
        <v>7586043.0999998422</v>
      </c>
      <c r="M81" s="1">
        <v>0.45556247809813194</v>
      </c>
      <c r="N81" s="1">
        <v>0.4498734168937526</v>
      </c>
      <c r="O81" s="1">
        <v>3.3420969908340696E-2</v>
      </c>
      <c r="P81" s="1">
        <v>0.36148243844907846</v>
      </c>
    </row>
    <row r="82" spans="1:16" x14ac:dyDescent="0.2">
      <c r="A82" t="str">
        <f t="shared" si="1"/>
        <v>2013_0_29</v>
      </c>
      <c r="B82" s="1">
        <v>2013</v>
      </c>
      <c r="C82" s="1">
        <v>0</v>
      </c>
      <c r="D82" s="1">
        <v>29</v>
      </c>
      <c r="E82" s="1">
        <v>1437.9471480339455</v>
      </c>
      <c r="F82" s="1">
        <v>0.13360764862148811</v>
      </c>
      <c r="G82" s="1">
        <v>4.3401811673882129E-2</v>
      </c>
      <c r="H82" s="1">
        <v>2.2318554523312762E-2</v>
      </c>
      <c r="I82" s="1">
        <v>3.5092886311000403E-2</v>
      </c>
      <c r="J82" s="1">
        <v>1.1190101470195753E-2</v>
      </c>
      <c r="K82" s="1">
        <v>5.4370013015608678E-3</v>
      </c>
      <c r="L82" s="1">
        <v>8938959.7999999337</v>
      </c>
      <c r="M82" s="1">
        <v>0.45983971427874781</v>
      </c>
      <c r="N82" s="1">
        <v>0.42430803754902602</v>
      </c>
      <c r="O82" s="1">
        <v>3.9381361607037271E-2</v>
      </c>
      <c r="P82" s="1">
        <v>0.36349658285068731</v>
      </c>
    </row>
    <row r="83" spans="1:16" x14ac:dyDescent="0.2">
      <c r="A83" t="str">
        <f t="shared" si="1"/>
        <v>2013_0_31</v>
      </c>
      <c r="B83" s="1">
        <v>2013</v>
      </c>
      <c r="C83" s="1">
        <v>0</v>
      </c>
      <c r="D83" s="1">
        <v>31</v>
      </c>
      <c r="E83" s="1">
        <v>1819.6550246275699</v>
      </c>
      <c r="F83" s="1">
        <v>5.4297662094400477E-2</v>
      </c>
      <c r="G83" s="1">
        <v>1.7324185522320939E-2</v>
      </c>
      <c r="H83" s="1">
        <v>8.4169948332767086E-3</v>
      </c>
      <c r="I83" s="1">
        <v>1.2144815918882706E-2</v>
      </c>
      <c r="J83" s="1">
        <v>3.8649050485655111E-3</v>
      </c>
      <c r="K83" s="1">
        <v>1.8758216085305406E-3</v>
      </c>
      <c r="L83" s="1">
        <v>12747537.800000064</v>
      </c>
      <c r="M83" s="1">
        <v>0.4773857070839429</v>
      </c>
      <c r="N83" s="1">
        <v>0.4895456028651104</v>
      </c>
      <c r="O83" s="1">
        <v>5.6160381849034921E-2</v>
      </c>
      <c r="P83" s="1">
        <v>0.38310998942624064</v>
      </c>
    </row>
    <row r="84" spans="1:16" x14ac:dyDescent="0.2">
      <c r="A84" t="str">
        <f t="shared" si="1"/>
        <v>2013_0_33</v>
      </c>
      <c r="B84" s="1">
        <v>2013</v>
      </c>
      <c r="C84" s="1">
        <v>0</v>
      </c>
      <c r="D84" s="1">
        <v>33</v>
      </c>
      <c r="E84" s="1">
        <v>1939.3399855191681</v>
      </c>
      <c r="F84" s="1">
        <v>6.7936592742736571E-2</v>
      </c>
      <c r="G84" s="1">
        <v>1.9273289237653608E-2</v>
      </c>
      <c r="H84" s="1">
        <v>9.1818535750262387E-3</v>
      </c>
      <c r="I84" s="1">
        <v>1.3954050336485294E-2</v>
      </c>
      <c r="J84" s="1">
        <v>3.9346500617713802E-3</v>
      </c>
      <c r="K84" s="1">
        <v>1.7260228733646291E-3</v>
      </c>
      <c r="L84" s="1">
        <v>26923000.199999735</v>
      </c>
      <c r="M84" s="1">
        <v>0.48904410619410837</v>
      </c>
      <c r="N84" s="1">
        <v>0.4878065671108045</v>
      </c>
      <c r="O84" s="1">
        <v>0.11861160919669576</v>
      </c>
      <c r="P84" s="1">
        <v>0.40248710960813572</v>
      </c>
    </row>
    <row r="85" spans="1:16" x14ac:dyDescent="0.2">
      <c r="A85" t="str">
        <f t="shared" si="1"/>
        <v>2013_0_35</v>
      </c>
      <c r="B85" s="1">
        <v>2013</v>
      </c>
      <c r="C85" s="1">
        <v>0</v>
      </c>
      <c r="D85" s="1">
        <v>35</v>
      </c>
      <c r="E85" s="1">
        <v>1976.7992254022122</v>
      </c>
      <c r="F85" s="1">
        <v>4.4735450177953912E-2</v>
      </c>
      <c r="G85" s="1">
        <v>1.2455258765779647E-2</v>
      </c>
      <c r="H85" s="1">
        <v>6.0330521145217945E-3</v>
      </c>
      <c r="I85" s="1">
        <v>9.1649672886692825E-3</v>
      </c>
      <c r="J85" s="1">
        <v>2.7224177010573463E-3</v>
      </c>
      <c r="K85" s="1">
        <v>1.267289527782374E-3</v>
      </c>
      <c r="L85" s="1">
        <v>47726138.700000741</v>
      </c>
      <c r="M85" s="1">
        <v>0.45667329723397732</v>
      </c>
      <c r="N85" s="1">
        <v>0.43126136568297824</v>
      </c>
      <c r="O85" s="1">
        <v>0.21026163762950123</v>
      </c>
      <c r="P85" s="1">
        <v>0.34853289578037572</v>
      </c>
    </row>
    <row r="86" spans="1:16" x14ac:dyDescent="0.2">
      <c r="A86" t="str">
        <f t="shared" si="1"/>
        <v>2013_0_43</v>
      </c>
      <c r="B86" s="1">
        <v>2013</v>
      </c>
      <c r="C86" s="1">
        <v>0</v>
      </c>
      <c r="D86" s="1">
        <v>43</v>
      </c>
      <c r="E86" s="1">
        <v>1783.4277553595507</v>
      </c>
      <c r="F86" s="1">
        <v>4.9739792804925007E-2</v>
      </c>
      <c r="G86" s="1">
        <v>1.3743888207791127E-2</v>
      </c>
      <c r="H86" s="1">
        <v>6.3846858981978548E-3</v>
      </c>
      <c r="I86" s="1">
        <v>9.3218547034014734E-3</v>
      </c>
      <c r="J86" s="1">
        <v>2.7642952681876569E-3</v>
      </c>
      <c r="K86" s="1">
        <v>1.2492205079173086E-3</v>
      </c>
      <c r="L86" s="1">
        <v>9570584.7000002991</v>
      </c>
      <c r="M86" s="1">
        <v>0.43258627322197435</v>
      </c>
      <c r="N86" s="1">
        <v>0.36986539906309446</v>
      </c>
      <c r="O86" s="1">
        <v>4.2164039809362168E-2</v>
      </c>
      <c r="P86" s="1">
        <v>0.31061068018853977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18.140625" style="2" customWidth="1"/>
    <col min="4" max="15" width="9.140625" style="3"/>
    <col min="16" max="16384" width="9.140625" style="2"/>
  </cols>
  <sheetData>
    <row r="1" spans="1:15" s="9" customFormat="1" x14ac:dyDescent="0.2">
      <c r="A1" s="9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9" customFormat="1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9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33.75" customHeight="1" x14ac:dyDescent="0.2">
      <c r="C4" s="17" t="s">
        <v>25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3.5" thickBot="1" x14ac:dyDescent="0.25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8.5" customHeight="1" thickTop="1" x14ac:dyDescent="0.2">
      <c r="C6" s="7"/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</row>
    <row r="7" spans="1:15" ht="28.5" customHeight="1" x14ac:dyDescent="0.2">
      <c r="A7" s="9">
        <v>0</v>
      </c>
      <c r="C7" s="2" t="s">
        <v>22</v>
      </c>
      <c r="D7" s="13">
        <f>VLOOKUP(D$6&amp;"_"&amp;$A$1&amp;"_"&amp;$A7,BASICA!$1:$1048576,13,0)</f>
        <v>0.5417909832770833</v>
      </c>
      <c r="E7" s="13">
        <f>VLOOKUP(E$6&amp;"_"&amp;$A$1&amp;"_"&amp;$A7,BASICA!$1:$1048576,13,0)</f>
        <v>0.53146328637074136</v>
      </c>
      <c r="F7" s="13">
        <f>VLOOKUP(F$6&amp;"_"&amp;$A$1&amp;"_"&amp;$A7,BASICA!$1:$1048576,13,0)</f>
        <v>0.52941817821192383</v>
      </c>
      <c r="G7" s="13">
        <f>VLOOKUP(G$6&amp;"_"&amp;$A$1&amp;"_"&amp;$A7,BASICA!$1:$1048576,13,0)</f>
        <v>0.52336377758176655</v>
      </c>
      <c r="H7" s="13">
        <f>VLOOKUP(H$6&amp;"_"&amp;$A$1&amp;"_"&amp;$A7,BASICA!$1:$1048576,13,0)</f>
        <v>0.51542648276600866</v>
      </c>
      <c r="I7" s="13">
        <f>VLOOKUP(I$6&amp;"_"&amp;$A$1&amp;"_"&amp;$A7,BASICA!$1:$1048576,13,0)</f>
        <v>0.50924540426443965</v>
      </c>
      <c r="J7" s="13">
        <f>VLOOKUP(J$6&amp;"_"&amp;$A$1&amp;"_"&amp;$A7,BASICA!$1:$1048576,13,0)</f>
        <v>0.50549910429043055</v>
      </c>
      <c r="K7" s="13">
        <f>VLOOKUP(K$6&amp;"_"&amp;$A$1&amp;"_"&amp;$A7,BASICA!$1:$1048576,13,0)</f>
        <v>0.50009122202312339</v>
      </c>
      <c r="L7" s="13">
        <f>VLOOKUP(L$6&amp;"_"&amp;$A$1&amp;"_"&amp;$A7,BASICA!$1:$1048576,13,0)</f>
        <v>0.49158838180004533</v>
      </c>
      <c r="M7" s="13">
        <f>VLOOKUP(M$6&amp;"_"&amp;$A$1&amp;"_"&amp;$A7,BASICA!$1:$1048576,13,0)</f>
        <v>0.48647956813065524</v>
      </c>
      <c r="N7" s="13">
        <f>VLOOKUP(N$6&amp;"_"&amp;$A$1&amp;"_"&amp;$A7,BASICA!$1:$1048576,13,0)</f>
        <v>0.47759103363122613</v>
      </c>
      <c r="O7" s="13">
        <f>VLOOKUP(O$6&amp;"_"&amp;$A$1&amp;"_"&amp;$A7,BASICA!$1:$1048576,13,0)</f>
        <v>0.46908000640663827</v>
      </c>
    </row>
    <row r="8" spans="1:15" ht="28.5" customHeight="1" x14ac:dyDescent="0.2">
      <c r="A8" s="9">
        <v>26</v>
      </c>
      <c r="C8" s="2" t="s">
        <v>15</v>
      </c>
      <c r="D8" s="13">
        <f>VLOOKUP(D$6&amp;"_"&amp;$A$1&amp;"_"&amp;$A8,BASICA!$1:$1048576,13,0)</f>
        <v>0.56152680661476162</v>
      </c>
      <c r="E8" s="13">
        <f>VLOOKUP(E$6&amp;"_"&amp;$A$1&amp;"_"&amp;$A8,BASICA!$1:$1048576,13,0)</f>
        <v>0.56574544784477032</v>
      </c>
      <c r="F8" s="13">
        <f>VLOOKUP(F$6&amp;"_"&amp;$A$1&amp;"_"&amp;$A8,BASICA!$1:$1048576,13,0)</f>
        <v>0.55144183012280235</v>
      </c>
      <c r="G8" s="13">
        <f>VLOOKUP(G$6&amp;"_"&amp;$A$1&amp;"_"&amp;$A8,BASICA!$1:$1048576,13,0)</f>
        <v>0.52726714868310542</v>
      </c>
      <c r="H8" s="13">
        <f>VLOOKUP(H$6&amp;"_"&amp;$A$1&amp;"_"&amp;$A8,BASICA!$1:$1048576,13,0)</f>
        <v>0.53741815875538157</v>
      </c>
      <c r="I8" s="13">
        <f>VLOOKUP(I$6&amp;"_"&amp;$A$1&amp;"_"&amp;$A8,BASICA!$1:$1048576,13,0)</f>
        <v>0.51055686682309087</v>
      </c>
      <c r="J8" s="13">
        <f>VLOOKUP(J$6&amp;"_"&amp;$A$1&amp;"_"&amp;$A8,BASICA!$1:$1048576,13,0)</f>
        <v>0.49234793384122</v>
      </c>
      <c r="K8" s="13">
        <f>VLOOKUP(K$6&amp;"_"&amp;$A$1&amp;"_"&amp;$A8,BASICA!$1:$1048576,13,0)</f>
        <v>0.46511263927850277</v>
      </c>
      <c r="L8" s="13">
        <f>VLOOKUP(L$6&amp;"_"&amp;$A$1&amp;"_"&amp;$A8,BASICA!$1:$1048576,13,0)</f>
        <v>0.478957441012059</v>
      </c>
      <c r="M8" s="13">
        <f>VLOOKUP(M$6&amp;"_"&amp;$A$1&amp;"_"&amp;$A8,BASICA!$1:$1048576,13,0)</f>
        <v>0.47548702073613786</v>
      </c>
      <c r="N8" s="13">
        <f>VLOOKUP(N$6&amp;"_"&amp;$A$1&amp;"_"&amp;$A8,BASICA!$1:$1048576,13,0)</f>
        <v>0.4776600085534044</v>
      </c>
      <c r="O8" s="13">
        <f>VLOOKUP(O$6&amp;"_"&amp;$A$1&amp;"_"&amp;$A8,BASICA!$1:$1048576,13,0)</f>
        <v>0.45556247809813194</v>
      </c>
    </row>
    <row r="9" spans="1:15" ht="28.5" customHeight="1" x14ac:dyDescent="0.2">
      <c r="A9" s="9">
        <v>29</v>
      </c>
      <c r="C9" s="2" t="s">
        <v>16</v>
      </c>
      <c r="D9" s="13">
        <f>VLOOKUP(D$6&amp;"_"&amp;$A$1&amp;"_"&amp;$A9,BASICA!$1:$1048576,13,0)</f>
        <v>0.57549985800200132</v>
      </c>
      <c r="E9" s="13">
        <f>VLOOKUP(E$6&amp;"_"&amp;$A$1&amp;"_"&amp;$A9,BASICA!$1:$1048576,13,0)</f>
        <v>0.57563441691176553</v>
      </c>
      <c r="F9" s="13">
        <f>VLOOKUP(F$6&amp;"_"&amp;$A$1&amp;"_"&amp;$A9,BASICA!$1:$1048576,13,0)</f>
        <v>0.56460860356666087</v>
      </c>
      <c r="G9" s="13">
        <f>VLOOKUP(G$6&amp;"_"&amp;$A$1&amp;"_"&amp;$A9,BASICA!$1:$1048576,13,0)</f>
        <v>0.55498686699598876</v>
      </c>
      <c r="H9" s="13">
        <f>VLOOKUP(H$6&amp;"_"&amp;$A$1&amp;"_"&amp;$A9,BASICA!$1:$1048576,13,0)</f>
        <v>0.54613880233093293</v>
      </c>
      <c r="I9" s="13">
        <f>VLOOKUP(I$6&amp;"_"&amp;$A$1&amp;"_"&amp;$A9,BASICA!$1:$1048576,13,0)</f>
        <v>0.53904014632886499</v>
      </c>
      <c r="J9" s="13">
        <f>VLOOKUP(J$6&amp;"_"&amp;$A$1&amp;"_"&amp;$A9,BASICA!$1:$1048576,13,0)</f>
        <v>0.53746217006127961</v>
      </c>
      <c r="K9" s="13">
        <f>VLOOKUP(K$6&amp;"_"&amp;$A$1&amp;"_"&amp;$A9,BASICA!$1:$1048576,13,0)</f>
        <v>0.52226342000224546</v>
      </c>
      <c r="L9" s="13">
        <f>VLOOKUP(L$6&amp;"_"&amp;$A$1&amp;"_"&amp;$A9,BASICA!$1:$1048576,13,0)</f>
        <v>0.52141028172316783</v>
      </c>
      <c r="M9" s="13">
        <f>VLOOKUP(M$6&amp;"_"&amp;$A$1&amp;"_"&amp;$A9,BASICA!$1:$1048576,13,0)</f>
        <v>0.50857297903557452</v>
      </c>
      <c r="N9" s="13">
        <f>VLOOKUP(N$6&amp;"_"&amp;$A$1&amp;"_"&amp;$A9,BASICA!$1:$1048576,13,0)</f>
        <v>0.48363313812329972</v>
      </c>
      <c r="O9" s="13">
        <f>VLOOKUP(O$6&amp;"_"&amp;$A$1&amp;"_"&amp;$A9,BASICA!$1:$1048576,13,0)</f>
        <v>0.45983971427874781</v>
      </c>
    </row>
    <row r="10" spans="1:15" ht="28.5" customHeight="1" x14ac:dyDescent="0.2">
      <c r="A10" s="9">
        <v>31</v>
      </c>
      <c r="C10" s="2" t="s">
        <v>17</v>
      </c>
      <c r="D10" s="13">
        <f>VLOOKUP(D$6&amp;"_"&amp;$A$1&amp;"_"&amp;$A10,BASICA!$1:$1048576,13,0)</f>
        <v>0.53388345295043904</v>
      </c>
      <c r="E10" s="13">
        <f>VLOOKUP(E$6&amp;"_"&amp;$A$1&amp;"_"&amp;$A10,BASICA!$1:$1048576,13,0)</f>
        <v>0.53359970775027177</v>
      </c>
      <c r="F10" s="13">
        <f>VLOOKUP(F$6&amp;"_"&amp;$A$1&amp;"_"&amp;$A10,BASICA!$1:$1048576,13,0)</f>
        <v>0.52713088517902151</v>
      </c>
      <c r="G10" s="13">
        <f>VLOOKUP(G$6&amp;"_"&amp;$A$1&amp;"_"&amp;$A10,BASICA!$1:$1048576,13,0)</f>
        <v>0.51969465395050041</v>
      </c>
      <c r="H10" s="13">
        <f>VLOOKUP(H$6&amp;"_"&amp;$A$1&amp;"_"&amp;$A10,BASICA!$1:$1048576,13,0)</f>
        <v>0.50768515173960149</v>
      </c>
      <c r="I10" s="13">
        <f>VLOOKUP(I$6&amp;"_"&amp;$A$1&amp;"_"&amp;$A10,BASICA!$1:$1048576,13,0)</f>
        <v>0.50596329049391942</v>
      </c>
      <c r="J10" s="13">
        <f>VLOOKUP(J$6&amp;"_"&amp;$A$1&amp;"_"&amp;$A10,BASICA!$1:$1048576,13,0)</f>
        <v>0.50170269182734861</v>
      </c>
      <c r="K10" s="13">
        <f>VLOOKUP(K$6&amp;"_"&amp;$A$1&amp;"_"&amp;$A10,BASICA!$1:$1048576,13,0)</f>
        <v>0.49537832243353624</v>
      </c>
      <c r="L10" s="13">
        <f>VLOOKUP(L$6&amp;"_"&amp;$A$1&amp;"_"&amp;$A10,BASICA!$1:$1048576,13,0)</f>
        <v>0.49537305397269549</v>
      </c>
      <c r="M10" s="13">
        <f>VLOOKUP(M$6&amp;"_"&amp;$A$1&amp;"_"&amp;$A10,BASICA!$1:$1048576,13,0)</f>
        <v>0.49546412107843113</v>
      </c>
      <c r="N10" s="13">
        <f>VLOOKUP(N$6&amp;"_"&amp;$A$1&amp;"_"&amp;$A10,BASICA!$1:$1048576,13,0)</f>
        <v>0.49450244329226223</v>
      </c>
      <c r="O10" s="13">
        <f>VLOOKUP(O$6&amp;"_"&amp;$A$1&amp;"_"&amp;$A10,BASICA!$1:$1048576,13,0)</f>
        <v>0.4773857070839429</v>
      </c>
    </row>
    <row r="11" spans="1:15" ht="28.5" customHeight="1" x14ac:dyDescent="0.2">
      <c r="A11" s="9">
        <v>33</v>
      </c>
      <c r="C11" s="2" t="s">
        <v>18</v>
      </c>
      <c r="D11" s="13">
        <f>VLOOKUP(D$6&amp;"_"&amp;$A$1&amp;"_"&amp;$A11,BASICA!$1:$1048576,13,0)</f>
        <v>0.53963904533967622</v>
      </c>
      <c r="E11" s="13">
        <f>VLOOKUP(E$6&amp;"_"&amp;$A$1&amp;"_"&amp;$A11,BASICA!$1:$1048576,13,0)</f>
        <v>0.51362955194525162</v>
      </c>
      <c r="F11" s="13">
        <f>VLOOKUP(F$6&amp;"_"&amp;$A$1&amp;"_"&amp;$A11,BASICA!$1:$1048576,13,0)</f>
        <v>0.51786257705044292</v>
      </c>
      <c r="G11" s="13">
        <f>VLOOKUP(G$6&amp;"_"&amp;$A$1&amp;"_"&amp;$A11,BASICA!$1:$1048576,13,0)</f>
        <v>0.51302156599845661</v>
      </c>
      <c r="H11" s="13">
        <f>VLOOKUP(H$6&amp;"_"&amp;$A$1&amp;"_"&amp;$A11,BASICA!$1:$1048576,13,0)</f>
        <v>0.50097832316858515</v>
      </c>
      <c r="I11" s="13">
        <f>VLOOKUP(I$6&amp;"_"&amp;$A$1&amp;"_"&amp;$A11,BASICA!$1:$1048576,13,0)</f>
        <v>0.50221104089208435</v>
      </c>
      <c r="J11" s="13">
        <f>VLOOKUP(J$6&amp;"_"&amp;$A$1&amp;"_"&amp;$A11,BASICA!$1:$1048576,13,0)</f>
        <v>0.5055958439034155</v>
      </c>
      <c r="K11" s="13">
        <f>VLOOKUP(K$6&amp;"_"&amp;$A$1&amp;"_"&amp;$A11,BASICA!$1:$1048576,13,0)</f>
        <v>0.49762675466564499</v>
      </c>
      <c r="L11" s="13">
        <f>VLOOKUP(L$6&amp;"_"&amp;$A$1&amp;"_"&amp;$A11,BASICA!$1:$1048576,13,0)</f>
        <v>0.49970650910099917</v>
      </c>
      <c r="M11" s="13">
        <f>VLOOKUP(M$6&amp;"_"&amp;$A$1&amp;"_"&amp;$A11,BASICA!$1:$1048576,13,0)</f>
        <v>0.50771440758318731</v>
      </c>
      <c r="N11" s="13">
        <f>VLOOKUP(N$6&amp;"_"&amp;$A$1&amp;"_"&amp;$A11,BASICA!$1:$1048576,13,0)</f>
        <v>0.49675865052428514</v>
      </c>
      <c r="O11" s="13">
        <f>VLOOKUP(O$6&amp;"_"&amp;$A$1&amp;"_"&amp;$A11,BASICA!$1:$1048576,13,0)</f>
        <v>0.48904410619410837</v>
      </c>
    </row>
    <row r="12" spans="1:15" ht="28.5" customHeight="1" x14ac:dyDescent="0.2">
      <c r="A12" s="9">
        <v>35</v>
      </c>
      <c r="C12" s="2" t="s">
        <v>19</v>
      </c>
      <c r="D12" s="13">
        <f>VLOOKUP(D$6&amp;"_"&amp;$A$1&amp;"_"&amp;$A12,BASICA!$1:$1048576,13,0)</f>
        <v>0.52784232073075077</v>
      </c>
      <c r="E12" s="13">
        <f>VLOOKUP(E$6&amp;"_"&amp;$A$1&amp;"_"&amp;$A12,BASICA!$1:$1048576,13,0)</f>
        <v>0.52313661980572801</v>
      </c>
      <c r="F12" s="13">
        <f>VLOOKUP(F$6&amp;"_"&amp;$A$1&amp;"_"&amp;$A12,BASICA!$1:$1048576,13,0)</f>
        <v>0.52302593001451814</v>
      </c>
      <c r="G12" s="13">
        <f>VLOOKUP(G$6&amp;"_"&amp;$A$1&amp;"_"&amp;$A12,BASICA!$1:$1048576,13,0)</f>
        <v>0.52165152400883108</v>
      </c>
      <c r="H12" s="13">
        <f>VLOOKUP(H$6&amp;"_"&amp;$A$1&amp;"_"&amp;$A12,BASICA!$1:$1048576,13,0)</f>
        <v>0.51502397425640811</v>
      </c>
      <c r="I12" s="13">
        <f>VLOOKUP(I$6&amp;"_"&amp;$A$1&amp;"_"&amp;$A12,BASICA!$1:$1048576,13,0)</f>
        <v>0.50600490319779134</v>
      </c>
      <c r="J12" s="13">
        <f>VLOOKUP(J$6&amp;"_"&amp;$A$1&amp;"_"&amp;$A12,BASICA!$1:$1048576,13,0)</f>
        <v>0.50104689561057769</v>
      </c>
      <c r="K12" s="13">
        <f>VLOOKUP(K$6&amp;"_"&amp;$A$1&amp;"_"&amp;$A12,BASICA!$1:$1048576,13,0)</f>
        <v>0.49940249749748766</v>
      </c>
      <c r="L12" s="13">
        <f>VLOOKUP(L$6&amp;"_"&amp;$A$1&amp;"_"&amp;$A12,BASICA!$1:$1048576,13,0)</f>
        <v>0.47912068506137667</v>
      </c>
      <c r="M12" s="13">
        <f>VLOOKUP(M$6&amp;"_"&amp;$A$1&amp;"_"&amp;$A12,BASICA!$1:$1048576,13,0)</f>
        <v>0.46718144665756306</v>
      </c>
      <c r="N12" s="13">
        <f>VLOOKUP(N$6&amp;"_"&amp;$A$1&amp;"_"&amp;$A12,BASICA!$1:$1048576,13,0)</f>
        <v>0.46120311368984723</v>
      </c>
      <c r="O12" s="13">
        <f>VLOOKUP(O$6&amp;"_"&amp;$A$1&amp;"_"&amp;$A12,BASICA!$1:$1048576,13,0)</f>
        <v>0.45667329723397732</v>
      </c>
    </row>
    <row r="13" spans="1:15" ht="28.5" customHeight="1" thickBot="1" x14ac:dyDescent="0.25">
      <c r="A13" s="9">
        <v>43</v>
      </c>
      <c r="C13" s="5" t="s">
        <v>20</v>
      </c>
      <c r="D13" s="14">
        <f>VLOOKUP(D$6&amp;"_"&amp;$A$1&amp;"_"&amp;$A13,BASICA!$1:$1048576,13,0)</f>
        <v>0.51375702329266748</v>
      </c>
      <c r="E13" s="14">
        <f>VLOOKUP(E$6&amp;"_"&amp;$A$1&amp;"_"&amp;$A13,BASICA!$1:$1048576,13,0)</f>
        <v>0.49551651638411554</v>
      </c>
      <c r="F13" s="14">
        <f>VLOOKUP(F$6&amp;"_"&amp;$A$1&amp;"_"&amp;$A13,BASICA!$1:$1048576,13,0)</f>
        <v>0.49061985837197608</v>
      </c>
      <c r="G13" s="14">
        <f>VLOOKUP(G$6&amp;"_"&amp;$A$1&amp;"_"&amp;$A13,BASICA!$1:$1048576,13,0)</f>
        <v>0.47432886704827604</v>
      </c>
      <c r="H13" s="14">
        <f>VLOOKUP(H$6&amp;"_"&amp;$A$1&amp;"_"&amp;$A13,BASICA!$1:$1048576,13,0)</f>
        <v>0.46880346523912214</v>
      </c>
      <c r="I13" s="14">
        <f>VLOOKUP(I$6&amp;"_"&amp;$A$1&amp;"_"&amp;$A13,BASICA!$1:$1048576,13,0)</f>
        <v>0.46896545475784979</v>
      </c>
      <c r="J13" s="14">
        <f>VLOOKUP(J$6&amp;"_"&amp;$A$1&amp;"_"&amp;$A13,BASICA!$1:$1048576,13,0)</f>
        <v>0.46359911661298375</v>
      </c>
      <c r="K13" s="14">
        <f>VLOOKUP(K$6&amp;"_"&amp;$A$1&amp;"_"&amp;$A13,BASICA!$1:$1048576,13,0)</f>
        <v>0.46182455058784877</v>
      </c>
      <c r="L13" s="14">
        <f>VLOOKUP(L$6&amp;"_"&amp;$A$1&amp;"_"&amp;$A13,BASICA!$1:$1048576,13,0)</f>
        <v>0.46265840847819845</v>
      </c>
      <c r="M13" s="14">
        <f>VLOOKUP(M$6&amp;"_"&amp;$A$1&amp;"_"&amp;$A13,BASICA!$1:$1048576,13,0)</f>
        <v>0.4536509606361559</v>
      </c>
      <c r="N13" s="14">
        <f>VLOOKUP(N$6&amp;"_"&amp;$A$1&amp;"_"&amp;$A13,BASICA!$1:$1048576,13,0)</f>
        <v>0.43400438679221576</v>
      </c>
      <c r="O13" s="14">
        <f>VLOOKUP(O$6&amp;"_"&amp;$A$1&amp;"_"&amp;$A13,BASICA!$1:$1048576,13,0)</f>
        <v>0.43258627322197435</v>
      </c>
    </row>
    <row r="14" spans="1:15" ht="13.5" thickTop="1" x14ac:dyDescent="0.2">
      <c r="C14" s="4" t="s">
        <v>21</v>
      </c>
    </row>
    <row r="15" spans="1:15" x14ac:dyDescent="0.2">
      <c r="C15" s="4" t="s">
        <v>27</v>
      </c>
    </row>
  </sheetData>
  <mergeCells count="1">
    <mergeCell ref="C4:O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18.140625" style="2" customWidth="1"/>
    <col min="4" max="15" width="9.140625" style="3"/>
    <col min="16" max="16384" width="9.140625" style="2"/>
  </cols>
  <sheetData>
    <row r="1" spans="1:15" s="9" customFormat="1" x14ac:dyDescent="0.2">
      <c r="A1" s="9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9" customFormat="1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9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33.75" customHeight="1" x14ac:dyDescent="0.2">
      <c r="C4" s="17" t="s">
        <v>26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3.5" thickBot="1" x14ac:dyDescent="0.25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8.5" customHeight="1" thickTop="1" x14ac:dyDescent="0.2">
      <c r="C6" s="7"/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</row>
    <row r="7" spans="1:15" ht="28.5" customHeight="1" x14ac:dyDescent="0.2">
      <c r="A7" s="9">
        <v>0</v>
      </c>
      <c r="C7" s="2" t="s">
        <v>22</v>
      </c>
      <c r="D7" s="13">
        <f>VLOOKUP(D$6&amp;"_"&amp;$A$1&amp;"_"&amp;$A7,BASICA!$1:$1048576,14,0)</f>
        <v>0.60623304803730083</v>
      </c>
      <c r="E7" s="13">
        <f>VLOOKUP(E$6&amp;"_"&amp;$A$1&amp;"_"&amp;$A7,BASICA!$1:$1048576,14,0)</f>
        <v>0.57480338845567225</v>
      </c>
      <c r="F7" s="13">
        <f>VLOOKUP(F$6&amp;"_"&amp;$A$1&amp;"_"&amp;$A7,BASICA!$1:$1048576,14,0)</f>
        <v>0.56954927424963042</v>
      </c>
      <c r="G7" s="13">
        <f>VLOOKUP(G$6&amp;"_"&amp;$A$1&amp;"_"&amp;$A7,BASICA!$1:$1048576,14,0)</f>
        <v>0.56217145985715167</v>
      </c>
      <c r="H7" s="13">
        <f>VLOOKUP(H$6&amp;"_"&amp;$A$1&amp;"_"&amp;$A7,BASICA!$1:$1048576,14,0)</f>
        <v>0.55072509428022709</v>
      </c>
      <c r="I7" s="13">
        <f>VLOOKUP(I$6&amp;"_"&amp;$A$1&amp;"_"&amp;$A7,BASICA!$1:$1048576,14,0)</f>
        <v>0.54292315207185382</v>
      </c>
      <c r="J7" s="13">
        <f>VLOOKUP(J$6&amp;"_"&amp;$A$1&amp;"_"&amp;$A7,BASICA!$1:$1048576,14,0)</f>
        <v>0.54173664510930042</v>
      </c>
      <c r="K7" s="13">
        <f>VLOOKUP(K$6&amp;"_"&amp;$A$1&amp;"_"&amp;$A7,BASICA!$1:$1048576,14,0)</f>
        <v>0.52388351849842518</v>
      </c>
      <c r="L7" s="13">
        <f>VLOOKUP(L$6&amp;"_"&amp;$A$1&amp;"_"&amp;$A7,BASICA!$1:$1048576,14,0)</f>
        <v>0.50159303405088096</v>
      </c>
      <c r="M7" s="13">
        <f>VLOOKUP(M$6&amp;"_"&amp;$A$1&amp;"_"&amp;$A7,BASICA!$1:$1048576,14,0)</f>
        <v>0.4918777443844311</v>
      </c>
      <c r="N7" s="13">
        <f>VLOOKUP(N$6&amp;"_"&amp;$A$1&amp;"_"&amp;$A7,BASICA!$1:$1048576,14,0)</f>
        <v>0.47025643724522403</v>
      </c>
      <c r="O7" s="13">
        <f>VLOOKUP(O$6&amp;"_"&amp;$A$1&amp;"_"&amp;$A7,BASICA!$1:$1048576,14,0)</f>
        <v>0.45329197223075557</v>
      </c>
    </row>
    <row r="8" spans="1:15" ht="28.5" customHeight="1" x14ac:dyDescent="0.2">
      <c r="A8" s="9">
        <v>26</v>
      </c>
      <c r="C8" s="2" t="s">
        <v>15</v>
      </c>
      <c r="D8" s="13">
        <f>VLOOKUP(D$6&amp;"_"&amp;$A$1&amp;"_"&amp;$A8,BASICA!$1:$1048576,14,0)</f>
        <v>0.67939580086894225</v>
      </c>
      <c r="E8" s="13">
        <f>VLOOKUP(E$6&amp;"_"&amp;$A$1&amp;"_"&amp;$A8,BASICA!$1:$1048576,14,0)</f>
        <v>0.68418435817391909</v>
      </c>
      <c r="F8" s="13">
        <f>VLOOKUP(F$6&amp;"_"&amp;$A$1&amp;"_"&amp;$A8,BASICA!$1:$1048576,14,0)</f>
        <v>0.65954422186641359</v>
      </c>
      <c r="G8" s="13">
        <f>VLOOKUP(G$6&amp;"_"&amp;$A$1&amp;"_"&amp;$A8,BASICA!$1:$1048576,14,0)</f>
        <v>0.59789256779989319</v>
      </c>
      <c r="H8" s="13">
        <f>VLOOKUP(H$6&amp;"_"&amp;$A$1&amp;"_"&amp;$A8,BASICA!$1:$1048576,14,0)</f>
        <v>0.65678598776252084</v>
      </c>
      <c r="I8" s="13">
        <f>VLOOKUP(I$6&amp;"_"&amp;$A$1&amp;"_"&amp;$A8,BASICA!$1:$1048576,14,0)</f>
        <v>0.57576430207481977</v>
      </c>
      <c r="J8" s="13">
        <f>VLOOKUP(J$6&amp;"_"&amp;$A$1&amp;"_"&amp;$A8,BASICA!$1:$1048576,14,0)</f>
        <v>0.53230919844956048</v>
      </c>
      <c r="K8" s="13">
        <f>VLOOKUP(K$6&amp;"_"&amp;$A$1&amp;"_"&amp;$A8,BASICA!$1:$1048576,14,0)</f>
        <v>0.4745156366234351</v>
      </c>
      <c r="L8" s="13">
        <f>VLOOKUP(L$6&amp;"_"&amp;$A$1&amp;"_"&amp;$A8,BASICA!$1:$1048576,14,0)</f>
        <v>0.50399030757814067</v>
      </c>
      <c r="M8" s="13">
        <f>VLOOKUP(M$6&amp;"_"&amp;$A$1&amp;"_"&amp;$A8,BASICA!$1:$1048576,14,0)</f>
        <v>0.48847369235389237</v>
      </c>
      <c r="N8" s="13">
        <f>VLOOKUP(N$6&amp;"_"&amp;$A$1&amp;"_"&amp;$A8,BASICA!$1:$1048576,14,0)</f>
        <v>0.49542047596029182</v>
      </c>
      <c r="O8" s="13">
        <f>VLOOKUP(O$6&amp;"_"&amp;$A$1&amp;"_"&amp;$A8,BASICA!$1:$1048576,14,0)</f>
        <v>0.4498734168937526</v>
      </c>
    </row>
    <row r="9" spans="1:15" ht="28.5" customHeight="1" x14ac:dyDescent="0.2">
      <c r="A9" s="9">
        <v>29</v>
      </c>
      <c r="C9" s="2" t="s">
        <v>16</v>
      </c>
      <c r="D9" s="13">
        <f>VLOOKUP(D$6&amp;"_"&amp;$A$1&amp;"_"&amp;$A9,BASICA!$1:$1048576,14,0)</f>
        <v>0.70698394821297583</v>
      </c>
      <c r="E9" s="13">
        <f>VLOOKUP(E$6&amp;"_"&amp;$A$1&amp;"_"&amp;$A9,BASICA!$1:$1048576,14,0)</f>
        <v>0.72338952918122157</v>
      </c>
      <c r="F9" s="13">
        <f>VLOOKUP(F$6&amp;"_"&amp;$A$1&amp;"_"&amp;$A9,BASICA!$1:$1048576,14,0)</f>
        <v>0.68547463195060576</v>
      </c>
      <c r="G9" s="13">
        <f>VLOOKUP(G$6&amp;"_"&amp;$A$1&amp;"_"&amp;$A9,BASICA!$1:$1048576,14,0)</f>
        <v>0.63316617407759157</v>
      </c>
      <c r="H9" s="13">
        <f>VLOOKUP(H$6&amp;"_"&amp;$A$1&amp;"_"&amp;$A9,BASICA!$1:$1048576,14,0)</f>
        <v>0.63495973509802983</v>
      </c>
      <c r="I9" s="13">
        <f>VLOOKUP(I$6&amp;"_"&amp;$A$1&amp;"_"&amp;$A9,BASICA!$1:$1048576,14,0)</f>
        <v>0.62162899063750654</v>
      </c>
      <c r="J9" s="13">
        <f>VLOOKUP(J$6&amp;"_"&amp;$A$1&amp;"_"&amp;$A9,BASICA!$1:$1048576,14,0)</f>
        <v>0.6218860089864533</v>
      </c>
      <c r="K9" s="13">
        <f>VLOOKUP(K$6&amp;"_"&amp;$A$1&amp;"_"&amp;$A9,BASICA!$1:$1048576,14,0)</f>
        <v>0.57350697113307625</v>
      </c>
      <c r="L9" s="13">
        <f>VLOOKUP(L$6&amp;"_"&amp;$A$1&amp;"_"&amp;$A9,BASICA!$1:$1048576,14,0)</f>
        <v>0.59074838363857207</v>
      </c>
      <c r="M9" s="13">
        <f>VLOOKUP(M$6&amp;"_"&amp;$A$1&amp;"_"&amp;$A9,BASICA!$1:$1048576,14,0)</f>
        <v>0.57207322817906636</v>
      </c>
      <c r="N9" s="13">
        <f>VLOOKUP(N$6&amp;"_"&amp;$A$1&amp;"_"&amp;$A9,BASICA!$1:$1048576,14,0)</f>
        <v>0.48847831164007083</v>
      </c>
      <c r="O9" s="13">
        <f>VLOOKUP(O$6&amp;"_"&amp;$A$1&amp;"_"&amp;$A9,BASICA!$1:$1048576,14,0)</f>
        <v>0.42430803754902602</v>
      </c>
    </row>
    <row r="10" spans="1:15" ht="28.5" customHeight="1" x14ac:dyDescent="0.2">
      <c r="A10" s="9">
        <v>31</v>
      </c>
      <c r="C10" s="2" t="s">
        <v>17</v>
      </c>
      <c r="D10" s="13">
        <f>VLOOKUP(D$6&amp;"_"&amp;$A$1&amp;"_"&amp;$A10,BASICA!$1:$1048576,14,0)</f>
        <v>0.58351893999818927</v>
      </c>
      <c r="E10" s="13">
        <f>VLOOKUP(E$6&amp;"_"&amp;$A$1&amp;"_"&amp;$A10,BASICA!$1:$1048576,14,0)</f>
        <v>0.59756808297069153</v>
      </c>
      <c r="F10" s="13">
        <f>VLOOKUP(F$6&amp;"_"&amp;$A$1&amp;"_"&amp;$A10,BASICA!$1:$1048576,14,0)</f>
        <v>0.57362674259308744</v>
      </c>
      <c r="G10" s="13">
        <f>VLOOKUP(G$6&amp;"_"&amp;$A$1&amp;"_"&amp;$A10,BASICA!$1:$1048576,14,0)</f>
        <v>0.58376594068835264</v>
      </c>
      <c r="H10" s="13">
        <f>VLOOKUP(H$6&amp;"_"&amp;$A$1&amp;"_"&amp;$A10,BASICA!$1:$1048576,14,0)</f>
        <v>0.53080286847546532</v>
      </c>
      <c r="I10" s="13">
        <f>VLOOKUP(I$6&amp;"_"&amp;$A$1&amp;"_"&amp;$A10,BASICA!$1:$1048576,14,0)</f>
        <v>0.53691976236672012</v>
      </c>
      <c r="J10" s="13">
        <f>VLOOKUP(J$6&amp;"_"&amp;$A$1&amp;"_"&amp;$A10,BASICA!$1:$1048576,14,0)</f>
        <v>0.52110730066697464</v>
      </c>
      <c r="K10" s="13">
        <f>VLOOKUP(K$6&amp;"_"&amp;$A$1&amp;"_"&amp;$A10,BASICA!$1:$1048576,14,0)</f>
        <v>0.51579684248406288</v>
      </c>
      <c r="L10" s="13">
        <f>VLOOKUP(L$6&amp;"_"&amp;$A$1&amp;"_"&amp;$A10,BASICA!$1:$1048576,14,0)</f>
        <v>0.52486559869544802</v>
      </c>
      <c r="M10" s="13">
        <f>VLOOKUP(M$6&amp;"_"&amp;$A$1&amp;"_"&amp;$A10,BASICA!$1:$1048576,14,0)</f>
        <v>0.52451807553083096</v>
      </c>
      <c r="N10" s="13">
        <f>VLOOKUP(N$6&amp;"_"&amp;$A$1&amp;"_"&amp;$A10,BASICA!$1:$1048576,14,0)</f>
        <v>0.5280806377395395</v>
      </c>
      <c r="O10" s="13">
        <f>VLOOKUP(O$6&amp;"_"&amp;$A$1&amp;"_"&amp;$A10,BASICA!$1:$1048576,14,0)</f>
        <v>0.4895456028651104</v>
      </c>
    </row>
    <row r="11" spans="1:15" ht="28.5" customHeight="1" x14ac:dyDescent="0.2">
      <c r="A11" s="9">
        <v>33</v>
      </c>
      <c r="C11" s="2" t="s">
        <v>18</v>
      </c>
      <c r="D11" s="13">
        <f>VLOOKUP(D$6&amp;"_"&amp;$A$1&amp;"_"&amp;$A11,BASICA!$1:$1048576,14,0)</f>
        <v>0.59065535826806759</v>
      </c>
      <c r="E11" s="13">
        <f>VLOOKUP(E$6&amp;"_"&amp;$A$1&amp;"_"&amp;$A11,BASICA!$1:$1048576,14,0)</f>
        <v>0.53961889663639351</v>
      </c>
      <c r="F11" s="13">
        <f>VLOOKUP(F$6&amp;"_"&amp;$A$1&amp;"_"&amp;$A11,BASICA!$1:$1048576,14,0)</f>
        <v>0.55101897447540615</v>
      </c>
      <c r="G11" s="13">
        <f>VLOOKUP(G$6&amp;"_"&amp;$A$1&amp;"_"&amp;$A11,BASICA!$1:$1048576,14,0)</f>
        <v>0.54048909705916337</v>
      </c>
      <c r="H11" s="13">
        <f>VLOOKUP(H$6&amp;"_"&amp;$A$1&amp;"_"&amp;$A11,BASICA!$1:$1048576,14,0)</f>
        <v>0.5156173420518062</v>
      </c>
      <c r="I11" s="13">
        <f>VLOOKUP(I$6&amp;"_"&amp;$A$1&amp;"_"&amp;$A11,BASICA!$1:$1048576,14,0)</f>
        <v>0.53472461003571947</v>
      </c>
      <c r="J11" s="13">
        <f>VLOOKUP(J$6&amp;"_"&amp;$A$1&amp;"_"&amp;$A11,BASICA!$1:$1048576,14,0)</f>
        <v>0.54734693278128166</v>
      </c>
      <c r="K11" s="13">
        <f>VLOOKUP(K$6&amp;"_"&amp;$A$1&amp;"_"&amp;$A11,BASICA!$1:$1048576,14,0)</f>
        <v>0.49481879043363897</v>
      </c>
      <c r="L11" s="13">
        <f>VLOOKUP(L$6&amp;"_"&amp;$A$1&amp;"_"&amp;$A11,BASICA!$1:$1048576,14,0)</f>
        <v>0.50667655600780215</v>
      </c>
      <c r="M11" s="13">
        <f>VLOOKUP(M$6&amp;"_"&amp;$A$1&amp;"_"&amp;$A11,BASICA!$1:$1048576,14,0)</f>
        <v>0.53713522947920378</v>
      </c>
      <c r="N11" s="13">
        <f>VLOOKUP(N$6&amp;"_"&amp;$A$1&amp;"_"&amp;$A11,BASICA!$1:$1048576,14,0)</f>
        <v>0.50587877180499774</v>
      </c>
      <c r="O11" s="13">
        <f>VLOOKUP(O$6&amp;"_"&amp;$A$1&amp;"_"&amp;$A11,BASICA!$1:$1048576,14,0)</f>
        <v>0.4878065671108045</v>
      </c>
    </row>
    <row r="12" spans="1:15" ht="28.5" customHeight="1" x14ac:dyDescent="0.2">
      <c r="A12" s="9">
        <v>35</v>
      </c>
      <c r="C12" s="2" t="s">
        <v>19</v>
      </c>
      <c r="D12" s="13">
        <f>VLOOKUP(D$6&amp;"_"&amp;$A$1&amp;"_"&amp;$A12,BASICA!$1:$1048576,14,0)</f>
        <v>0.58288528160684816</v>
      </c>
      <c r="E12" s="13">
        <f>VLOOKUP(E$6&amp;"_"&amp;$A$1&amp;"_"&amp;$A12,BASICA!$1:$1048576,14,0)</f>
        <v>0.55190216269934478</v>
      </c>
      <c r="F12" s="13">
        <f>VLOOKUP(F$6&amp;"_"&amp;$A$1&amp;"_"&amp;$A12,BASICA!$1:$1048576,14,0)</f>
        <v>0.54942289067615402</v>
      </c>
      <c r="G12" s="13">
        <f>VLOOKUP(G$6&amp;"_"&amp;$A$1&amp;"_"&amp;$A12,BASICA!$1:$1048576,14,0)</f>
        <v>0.55625430363631967</v>
      </c>
      <c r="H12" s="13">
        <f>VLOOKUP(H$6&amp;"_"&amp;$A$1&amp;"_"&amp;$A12,BASICA!$1:$1048576,14,0)</f>
        <v>0.55217923244601419</v>
      </c>
      <c r="I12" s="13">
        <f>VLOOKUP(I$6&amp;"_"&amp;$A$1&amp;"_"&amp;$A12,BASICA!$1:$1048576,14,0)</f>
        <v>0.53566005960527896</v>
      </c>
      <c r="J12" s="13">
        <f>VLOOKUP(J$6&amp;"_"&amp;$A$1&amp;"_"&amp;$A12,BASICA!$1:$1048576,14,0)</f>
        <v>0.53678521070010188</v>
      </c>
      <c r="K12" s="13">
        <f>VLOOKUP(K$6&amp;"_"&amp;$A$1&amp;"_"&amp;$A12,BASICA!$1:$1048576,14,0)</f>
        <v>0.53623316034203761</v>
      </c>
      <c r="L12" s="13">
        <f>VLOOKUP(L$6&amp;"_"&amp;$A$1&amp;"_"&amp;$A12,BASICA!$1:$1048576,14,0)</f>
        <v>0.47836122941747572</v>
      </c>
      <c r="M12" s="13">
        <f>VLOOKUP(M$6&amp;"_"&amp;$A$1&amp;"_"&amp;$A12,BASICA!$1:$1048576,14,0)</f>
        <v>0.44843421361929447</v>
      </c>
      <c r="N12" s="13">
        <f>VLOOKUP(N$6&amp;"_"&amp;$A$1&amp;"_"&amp;$A12,BASICA!$1:$1048576,14,0)</f>
        <v>0.43581505347025207</v>
      </c>
      <c r="O12" s="13">
        <f>VLOOKUP(O$6&amp;"_"&amp;$A$1&amp;"_"&amp;$A12,BASICA!$1:$1048576,14,0)</f>
        <v>0.43126136568297824</v>
      </c>
    </row>
    <row r="13" spans="1:15" ht="28.5" customHeight="1" thickBot="1" x14ac:dyDescent="0.25">
      <c r="A13" s="9">
        <v>43</v>
      </c>
      <c r="C13" s="5" t="s">
        <v>20</v>
      </c>
      <c r="D13" s="14">
        <f>VLOOKUP(D$6&amp;"_"&amp;$A$1&amp;"_"&amp;$A13,BASICA!$1:$1048576,14,0)</f>
        <v>0.53868904406917295</v>
      </c>
      <c r="E13" s="14">
        <f>VLOOKUP(E$6&amp;"_"&amp;$A$1&amp;"_"&amp;$A13,BASICA!$1:$1048576,14,0)</f>
        <v>0.48257210890725322</v>
      </c>
      <c r="F13" s="14">
        <f>VLOOKUP(F$6&amp;"_"&amp;$A$1&amp;"_"&amp;$A13,BASICA!$1:$1048576,14,0)</f>
        <v>0.47707767206682039</v>
      </c>
      <c r="G13" s="14">
        <f>VLOOKUP(G$6&amp;"_"&amp;$A$1&amp;"_"&amp;$A13,BASICA!$1:$1048576,14,0)</f>
        <v>0.43950243209194806</v>
      </c>
      <c r="H13" s="14">
        <f>VLOOKUP(H$6&amp;"_"&amp;$A$1&amp;"_"&amp;$A13,BASICA!$1:$1048576,14,0)</f>
        <v>0.42956689183168706</v>
      </c>
      <c r="I13" s="14">
        <f>VLOOKUP(I$6&amp;"_"&amp;$A$1&amp;"_"&amp;$A13,BASICA!$1:$1048576,14,0)</f>
        <v>0.43484877504355879</v>
      </c>
      <c r="J13" s="14">
        <f>VLOOKUP(J$6&amp;"_"&amp;$A$1&amp;"_"&amp;$A13,BASICA!$1:$1048576,14,0)</f>
        <v>0.4289969784003036</v>
      </c>
      <c r="K13" s="14">
        <f>VLOOKUP(K$6&amp;"_"&amp;$A$1&amp;"_"&amp;$A13,BASICA!$1:$1048576,14,0)</f>
        <v>0.43130220282709697</v>
      </c>
      <c r="L13" s="14">
        <f>VLOOKUP(L$6&amp;"_"&amp;$A$1&amp;"_"&amp;$A13,BASICA!$1:$1048576,14,0)</f>
        <v>0.43832135786415805</v>
      </c>
      <c r="M13" s="14">
        <f>VLOOKUP(M$6&amp;"_"&amp;$A$1&amp;"_"&amp;$A13,BASICA!$1:$1048576,14,0)</f>
        <v>0.41787736520414853</v>
      </c>
      <c r="N13" s="14">
        <f>VLOOKUP(N$6&amp;"_"&amp;$A$1&amp;"_"&amp;$A13,BASICA!$1:$1048576,14,0)</f>
        <v>0.37795424287002977</v>
      </c>
      <c r="O13" s="14">
        <f>VLOOKUP(O$6&amp;"_"&amp;$A$1&amp;"_"&amp;$A13,BASICA!$1:$1048576,14,0)</f>
        <v>0.36986539906309446</v>
      </c>
    </row>
    <row r="14" spans="1:15" ht="13.5" thickTop="1" x14ac:dyDescent="0.2">
      <c r="C14" s="4" t="s">
        <v>21</v>
      </c>
    </row>
    <row r="15" spans="1:15" x14ac:dyDescent="0.2">
      <c r="C15" s="4" t="s">
        <v>27</v>
      </c>
    </row>
  </sheetData>
  <mergeCells count="1">
    <mergeCell ref="C4:O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9" customFormat="1" x14ac:dyDescent="0.2">
      <c r="A2" s="9">
        <v>0</v>
      </c>
      <c r="B2" s="9" t="str">
        <f>VLOOKUP($A$2,Plan3!$B:$C,2,0)</f>
        <v>Brasil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"Distribuição dos ocupados por posição na ocupação e setor de atividades: "&amp;$B$2&amp;", 2002 a 2013"</f>
        <v>Distribuição dos ocupados por posição na ocupação e setor de atividades: Brasil,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5</v>
      </c>
      <c r="C8" s="16"/>
      <c r="D8" s="2" t="s">
        <v>56</v>
      </c>
      <c r="E8" s="11">
        <f>IFERROR(VLOOKUP(E$6&amp;$A$1&amp;"_"&amp;$A$2,RESULTMED!$1:$1048576,$A8,0)*100,"-")</f>
        <v>7.5771601173935794</v>
      </c>
      <c r="F8" s="11">
        <f>IFERROR(VLOOKUP(F$6&amp;$A$1&amp;"_"&amp;$A$2,RESULTMED!$1:$1048576,$A8,0)*100,"-")</f>
        <v>7.3338627669135859</v>
      </c>
      <c r="G8" s="11">
        <f>IFERROR(VLOOKUP(G$6&amp;$A$1&amp;"_"&amp;$A$2,RESULTMED!$1:$1048576,$A8,0)*100,"-")</f>
        <v>7.2474768250350792</v>
      </c>
      <c r="H8" s="11">
        <f>IFERROR(VLOOKUP(H$6&amp;$A$1&amp;"_"&amp;$A$2,RESULTMED!$1:$1048576,$A8,0)*100,"-")</f>
        <v>7.3314999382721746</v>
      </c>
      <c r="I8" s="11">
        <f>IFERROR(VLOOKUP(I$6&amp;$A$1&amp;"_"&amp;$A$2,RESULTMED!$1:$1048576,$A8,0)*100,"-")</f>
        <v>7.3805668559695308</v>
      </c>
      <c r="J8" s="11">
        <f>IFERROR(VLOOKUP(J$6&amp;$A$1&amp;"_"&amp;$A$2,RESULTMED!$1:$1048576,$A8,0)*100,"-")</f>
        <v>7.3376625455759434</v>
      </c>
      <c r="K8" s="11">
        <f>IFERROR(VLOOKUP(K$6&amp;$A$1&amp;"_"&amp;$A$2,RESULTMED!$1:$1048576,$A8,0)*100,"-")</f>
        <v>7.5717673260948057</v>
      </c>
      <c r="L8" s="11">
        <f>IFERROR(VLOOKUP(L$6&amp;$A$1&amp;"_"&amp;$A$2,RESULTMED!$1:$1048576,$A8,0)*100,"-")</f>
        <v>7.6540892427014118</v>
      </c>
      <c r="M8" s="11">
        <f>IFERROR(VLOOKUP(M$6&amp;$A$1&amp;"_"&amp;$A$2,RESULTMED!$1:$1048576,$A8,0)*100,"-")</f>
        <v>7.5580432456305262</v>
      </c>
      <c r="N8" s="11">
        <f>IFERROR(VLOOKUP(N$6&amp;$A$1&amp;"_"&amp;$A$2,RESULTMED!$1:$1048576,$A8,0)*100,"-")</f>
        <v>7.5345715747577593</v>
      </c>
      <c r="O8" s="11">
        <f>IFERROR(VLOOKUP(O$6&amp;$A$1&amp;"_"&amp;$A$2,RESULTMED!$1:$1048576,$A8,0)*100,"-")</f>
        <v>7.7624326080421326</v>
      </c>
      <c r="P8" s="11">
        <f>IFERROR(VLOOKUP(P$6&amp;$A$1&amp;"_"&amp;$A$2,RESULTMED!$1:$1048576,$A8,0)*100,"-")</f>
        <v>7.7635327417222264</v>
      </c>
    </row>
    <row r="9" spans="1:16" ht="28.5" customHeight="1" x14ac:dyDescent="0.2">
      <c r="A9" s="9">
        <v>6</v>
      </c>
      <c r="C9" s="16"/>
      <c r="D9" s="2" t="s">
        <v>53</v>
      </c>
      <c r="E9" s="11">
        <f>IFERROR(VLOOKUP(E$6&amp;$A$1&amp;"_"&amp;$A$2,RESULTMED!$1:$1048576,$A9,0)*100,"-")</f>
        <v>45.418304034217208</v>
      </c>
      <c r="F9" s="11">
        <f>IFERROR(VLOOKUP(F$6&amp;$A$1&amp;"_"&amp;$A$2,RESULTMED!$1:$1048576,$A9,0)*100,"-")</f>
        <v>44.237568372464828</v>
      </c>
      <c r="G9" s="11">
        <f>IFERROR(VLOOKUP(G$6&amp;$A$1&amp;"_"&amp;$A$2,RESULTMED!$1:$1048576,$A9,0)*100,"-")</f>
        <v>43.761859646979666</v>
      </c>
      <c r="H9" s="11">
        <f>IFERROR(VLOOKUP(H$6&amp;$A$1&amp;"_"&amp;$A$2,RESULTMED!$1:$1048576,$A9,0)*100,"-")</f>
        <v>44.974303153721245</v>
      </c>
      <c r="I9" s="11">
        <f>IFERROR(VLOOKUP(I$6&amp;$A$1&amp;"_"&amp;$A$2,RESULTMED!$1:$1048576,$A9,0)*100,"-")</f>
        <v>46.055177870983506</v>
      </c>
      <c r="J9" s="11">
        <f>IFERROR(VLOOKUP(J$6&amp;$A$1&amp;"_"&amp;$A$2,RESULTMED!$1:$1048576,$A9,0)*100,"-")</f>
        <v>47.099992713956141</v>
      </c>
      <c r="K9" s="11">
        <f>IFERROR(VLOOKUP(K$6&amp;$A$1&amp;"_"&amp;$A$2,RESULTMED!$1:$1048576,$A9,0)*100,"-")</f>
        <v>48.581964522095568</v>
      </c>
      <c r="L9" s="11">
        <f>IFERROR(VLOOKUP(L$6&amp;$A$1&amp;"_"&amp;$A$2,RESULTMED!$1:$1048576,$A9,0)*100,"-")</f>
        <v>49.382607036392848</v>
      </c>
      <c r="M9" s="11">
        <f>IFERROR(VLOOKUP(M$6&amp;$A$1&amp;"_"&amp;$A$2,RESULTMED!$1:$1048576,$A9,0)*100,"-")</f>
        <v>50.997035148816906</v>
      </c>
      <c r="N9" s="11">
        <f>IFERROR(VLOOKUP(N$6&amp;$A$1&amp;"_"&amp;$A$2,RESULTMED!$1:$1048576,$A9,0)*100,"-")</f>
        <v>53.023092123619953</v>
      </c>
      <c r="O9" s="11">
        <f>IFERROR(VLOOKUP(O$6&amp;$A$1&amp;"_"&amp;$A$2,RESULTMED!$1:$1048576,$A9,0)*100,"-")</f>
        <v>53.67372771303878</v>
      </c>
      <c r="P9" s="11">
        <f>IFERROR(VLOOKUP(P$6&amp;$A$1&amp;"_"&amp;$A$2,RESULTMED!$1:$1048576,$A9,0)*100,"-")</f>
        <v>54.429929256761987</v>
      </c>
    </row>
    <row r="10" spans="1:16" ht="28.5" customHeight="1" x14ac:dyDescent="0.2">
      <c r="A10" s="9">
        <v>7</v>
      </c>
      <c r="C10" s="16"/>
      <c r="D10" s="2" t="s">
        <v>54</v>
      </c>
      <c r="E10" s="11">
        <f>IFERROR(VLOOKUP(E$6&amp;$A$1&amp;"_"&amp;$A$2,RESULTMED!$1:$1048576,$A10,0)*100,"-")</f>
        <v>21.405232772554037</v>
      </c>
      <c r="F10" s="11">
        <f>IFERROR(VLOOKUP(F$6&amp;$A$1&amp;"_"&amp;$A$2,RESULTMED!$1:$1048576,$A10,0)*100,"-")</f>
        <v>22.02102186521866</v>
      </c>
      <c r="G10" s="11">
        <f>IFERROR(VLOOKUP(G$6&amp;$A$1&amp;"_"&amp;$A$2,RESULTMED!$1:$1048576,$A10,0)*100,"-")</f>
        <v>22.55805316244297</v>
      </c>
      <c r="H10" s="11">
        <f>IFERROR(VLOOKUP(H$6&amp;$A$1&amp;"_"&amp;$A$2,RESULTMED!$1:$1048576,$A10,0)*100,"-")</f>
        <v>22.377626495460788</v>
      </c>
      <c r="I10" s="11">
        <f>IFERROR(VLOOKUP(I$6&amp;$A$1&amp;"_"&amp;$A$2,RESULTMED!$1:$1048576,$A10,0)*100,"-")</f>
        <v>21.670818620194023</v>
      </c>
      <c r="J10" s="11">
        <f>IFERROR(VLOOKUP(J$6&amp;$A$1&amp;"_"&amp;$A$2,RESULTMED!$1:$1048576,$A10,0)*100,"-")</f>
        <v>20.709633298767557</v>
      </c>
      <c r="K10" s="11">
        <f>IFERROR(VLOOKUP(K$6&amp;$A$1&amp;"_"&amp;$A$2,RESULTMED!$1:$1048576,$A10,0)*100,"-")</f>
        <v>19.708470533292157</v>
      </c>
      <c r="L10" s="11">
        <f>IFERROR(VLOOKUP(L$6&amp;$A$1&amp;"_"&amp;$A$2,RESULTMED!$1:$1048576,$A10,0)*100,"-")</f>
        <v>18.986413513729168</v>
      </c>
      <c r="M10" s="11">
        <f>IFERROR(VLOOKUP(M$6&amp;$A$1&amp;"_"&amp;$A$2,RESULTMED!$1:$1048576,$A10,0)*100,"-")</f>
        <v>17.980098013644852</v>
      </c>
      <c r="N10" s="11">
        <f>IFERROR(VLOOKUP(N$6&amp;$A$1&amp;"_"&amp;$A$2,RESULTMED!$1:$1048576,$A10,0)*100,"-")</f>
        <v>16.745795437629774</v>
      </c>
      <c r="O10" s="11">
        <f>IFERROR(VLOOKUP(O$6&amp;$A$1&amp;"_"&amp;$A$2,RESULTMED!$1:$1048576,$A10,0)*100,"-")</f>
        <v>15.897632141139855</v>
      </c>
      <c r="P10" s="11">
        <f>IFERROR(VLOOKUP(P$6&amp;$A$1&amp;"_"&amp;$A$2,RESULTMED!$1:$1048576,$A10,0)*100,"-")</f>
        <v>14.968225339121178</v>
      </c>
    </row>
    <row r="11" spans="1:16" ht="28.5" customHeight="1" x14ac:dyDescent="0.2">
      <c r="A11" s="9">
        <v>8</v>
      </c>
      <c r="C11" s="16"/>
      <c r="D11" s="2" t="s">
        <v>42</v>
      </c>
      <c r="E11" s="11">
        <f>IFERROR(VLOOKUP(E$6&amp;$A$1&amp;"_"&amp;$A$2,RESULTMED!$1:$1048576,$A11,0)*100,"-")</f>
        <v>19.388792510786072</v>
      </c>
      <c r="F11" s="11">
        <f>IFERROR(VLOOKUP(F$6&amp;$A$1&amp;"_"&amp;$A$2,RESULTMED!$1:$1048576,$A11,0)*100,"-")</f>
        <v>19.97540594470053</v>
      </c>
      <c r="G11" s="11">
        <f>IFERROR(VLOOKUP(G$6&amp;$A$1&amp;"_"&amp;$A$2,RESULTMED!$1:$1048576,$A11,0)*100,"-")</f>
        <v>20.306472264577135</v>
      </c>
      <c r="H11" s="11">
        <f>IFERROR(VLOOKUP(H$6&amp;$A$1&amp;"_"&amp;$A$2,RESULTMED!$1:$1048576,$A11,0)*100,"-")</f>
        <v>19.38626647139802</v>
      </c>
      <c r="I11" s="11">
        <f>IFERROR(VLOOKUP(I$6&amp;$A$1&amp;"_"&amp;$A$2,RESULTMED!$1:$1048576,$A11,0)*100,"-")</f>
        <v>19.173334649225648</v>
      </c>
      <c r="J11" s="11">
        <f>IFERROR(VLOOKUP(J$6&amp;$A$1&amp;"_"&amp;$A$2,RESULTMED!$1:$1048576,$A11,0)*100,"-")</f>
        <v>19.392744008051409</v>
      </c>
      <c r="K11" s="11">
        <f>IFERROR(VLOOKUP(K$6&amp;$A$1&amp;"_"&amp;$A$2,RESULTMED!$1:$1048576,$A11,0)*100,"-")</f>
        <v>18.855508280223198</v>
      </c>
      <c r="L11" s="11">
        <f>IFERROR(VLOOKUP(L$6&amp;$A$1&amp;"_"&amp;$A$2,RESULTMED!$1:$1048576,$A11,0)*100,"-")</f>
        <v>18.792858502975967</v>
      </c>
      <c r="M11" s="11">
        <f>IFERROR(VLOOKUP(M$6&amp;$A$1&amp;"_"&amp;$A$2,RESULTMED!$1:$1048576,$A11,0)*100,"-")</f>
        <v>18.433318802265735</v>
      </c>
      <c r="N11" s="11">
        <f>IFERROR(VLOOKUP(N$6&amp;$A$1&amp;"_"&amp;$A$2,RESULTMED!$1:$1048576,$A11,0)*100,"-")</f>
        <v>17.939722609223615</v>
      </c>
      <c r="O11" s="11">
        <f>IFERROR(VLOOKUP(O$6&amp;$A$1&amp;"_"&amp;$A$2,RESULTMED!$1:$1048576,$A11,0)*100,"-")</f>
        <v>17.78923718985887</v>
      </c>
      <c r="P11" s="11">
        <f>IFERROR(VLOOKUP(P$6&amp;$A$1&amp;"_"&amp;$A$2,RESULTMED!$1:$1048576,$A11,0)*100,"-")</f>
        <v>17.965902133739363</v>
      </c>
    </row>
    <row r="12" spans="1:16" ht="28.5" customHeight="1" x14ac:dyDescent="0.2">
      <c r="A12" s="9">
        <v>9</v>
      </c>
      <c r="C12" s="16"/>
      <c r="D12" s="2" t="s">
        <v>43</v>
      </c>
      <c r="E12" s="11">
        <f>IFERROR(VLOOKUP(E$6&amp;$A$1&amp;"_"&amp;$A$2,RESULTMED!$1:$1048576,$A12,0)*100,"-")</f>
        <v>5.0165201378869595</v>
      </c>
      <c r="F12" s="11">
        <f>IFERROR(VLOOKUP(F$6&amp;$A$1&amp;"_"&amp;$A$2,RESULTMED!$1:$1048576,$A12,0)*100,"-")</f>
        <v>5.4750648818495069</v>
      </c>
      <c r="G12" s="11">
        <f>IFERROR(VLOOKUP(G$6&amp;$A$1&amp;"_"&amp;$A$2,RESULTMED!$1:$1048576,$A12,0)*100,"-")</f>
        <v>5.2516748476304764</v>
      </c>
      <c r="H12" s="11">
        <f>IFERROR(VLOOKUP(H$6&amp;$A$1&amp;"_"&amp;$A$2,RESULTMED!$1:$1048576,$A12,0)*100,"-")</f>
        <v>5.1392708728239587</v>
      </c>
      <c r="I12" s="11">
        <f>IFERROR(VLOOKUP(I$6&amp;$A$1&amp;"_"&amp;$A$2,RESULTMED!$1:$1048576,$A12,0)*100,"-")</f>
        <v>4.9584230232976267</v>
      </c>
      <c r="J12" s="11">
        <f>IFERROR(VLOOKUP(J$6&amp;$A$1&amp;"_"&amp;$A$2,RESULTMED!$1:$1048576,$A12,0)*100,"-")</f>
        <v>4.7640003414980869</v>
      </c>
      <c r="K12" s="11">
        <f>IFERROR(VLOOKUP(K$6&amp;$A$1&amp;"_"&amp;$A$2,RESULTMED!$1:$1048576,$A12,0)*100,"-")</f>
        <v>4.6323166895325567</v>
      </c>
      <c r="L12" s="11">
        <f>IFERROR(VLOOKUP(L$6&amp;$A$1&amp;"_"&amp;$A$2,RESULTMED!$1:$1048576,$A12,0)*100,"-")</f>
        <v>4.5602116198259726</v>
      </c>
      <c r="M12" s="11">
        <f>IFERROR(VLOOKUP(M$6&amp;$A$1&amp;"_"&amp;$A$2,RESULTMED!$1:$1048576,$A12,0)*100,"-")</f>
        <v>4.5066130507016533</v>
      </c>
      <c r="N12" s="11">
        <f>IFERROR(VLOOKUP(N$6&amp;$A$1&amp;"_"&amp;$A$2,RESULTMED!$1:$1048576,$A12,0)*100,"-")</f>
        <v>4.3305816065354827</v>
      </c>
      <c r="O12" s="11">
        <f>IFERROR(VLOOKUP(O$6&amp;$A$1&amp;"_"&amp;$A$2,RESULTMED!$1:$1048576,$A12,0)*100,"-")</f>
        <v>4.4917866669489452</v>
      </c>
      <c r="P12" s="11">
        <f>IFERROR(VLOOKUP(P$6&amp;$A$1&amp;"_"&amp;$A$2,RESULTMED!$1:$1048576,$A12,0)*100,"-")</f>
        <v>4.5228713733820163</v>
      </c>
    </row>
    <row r="13" spans="1:16" ht="28.5" customHeight="1" x14ac:dyDescent="0.2">
      <c r="A13" s="9">
        <v>10</v>
      </c>
      <c r="C13" s="16"/>
      <c r="D13" s="15" t="s">
        <v>44</v>
      </c>
      <c r="E13" s="11">
        <f>IFERROR(VLOOKUP(E$6&amp;$A$1&amp;"_"&amp;$A$2,RESULTMED!$1:$1048576,$A13,0)*100,"-")</f>
        <v>1.1939904271626274</v>
      </c>
      <c r="F13" s="11">
        <f>IFERROR(VLOOKUP(F$6&amp;$A$1&amp;"_"&amp;$A$2,RESULTMED!$1:$1048576,$A13,0)*100,"-")</f>
        <v>0.95707616885245572</v>
      </c>
      <c r="G13" s="11">
        <f>IFERROR(VLOOKUP(G$6&amp;$A$1&amp;"_"&amp;$A$2,RESULTMED!$1:$1048576,$A13,0)*100,"-")</f>
        <v>0.87446325334103425</v>
      </c>
      <c r="H13" s="11">
        <f>IFERROR(VLOOKUP(H$6&amp;$A$1&amp;"_"&amp;$A$2,RESULTMED!$1:$1048576,$A13,0)*100,"-")</f>
        <v>0.79103306832832565</v>
      </c>
      <c r="I13" s="11">
        <f>IFERROR(VLOOKUP(I$6&amp;$A$1&amp;"_"&amp;$A$2,RESULTMED!$1:$1048576,$A13,0)*100,"-")</f>
        <v>0.76167898033686487</v>
      </c>
      <c r="J13" s="11">
        <f>IFERROR(VLOOKUP(J$6&amp;$A$1&amp;"_"&amp;$A$2,RESULTMED!$1:$1048576,$A13,0)*100,"-")</f>
        <v>0.69596709215577346</v>
      </c>
      <c r="K13" s="11">
        <f>IFERROR(VLOOKUP(K$6&amp;$A$1&amp;"_"&amp;$A$2,RESULTMED!$1:$1048576,$A13,0)*100,"-")</f>
        <v>0.64997264875568495</v>
      </c>
      <c r="L13" s="11">
        <f>IFERROR(VLOOKUP(L$6&amp;$A$1&amp;"_"&amp;$A$2,RESULTMED!$1:$1048576,$A13,0)*100,"-")</f>
        <v>0.62382008438753422</v>
      </c>
      <c r="M13" s="11">
        <f>IFERROR(VLOOKUP(M$6&amp;$A$1&amp;"_"&amp;$A$2,RESULTMED!$1:$1048576,$A13,0)*100,"-")</f>
        <v>0.5248917389350235</v>
      </c>
      <c r="N13" s="11">
        <f>IFERROR(VLOOKUP(N$6&amp;$A$1&amp;"_"&amp;$A$2,RESULTMED!$1:$1048576,$A13,0)*100,"-")</f>
        <v>0.42623664823334639</v>
      </c>
      <c r="O13" s="11">
        <f>IFERROR(VLOOKUP(O$6&amp;$A$1&amp;"_"&amp;$A$2,RESULTMED!$1:$1048576,$A13,0)*100,"-")</f>
        <v>0.38518368098063505</v>
      </c>
      <c r="P13" s="11">
        <f>IFERROR(VLOOKUP(P$6&amp;$A$1&amp;"_"&amp;$A$2,RESULTMED!$1:$1048576,$A13,0)*100,"-")</f>
        <v>0.34953915526680057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11</v>
      </c>
      <c r="D15" s="15" t="s">
        <v>45</v>
      </c>
      <c r="E15" s="11">
        <f>IFERROR(VLOOKUP(E$6&amp;$A$1&amp;"_"&amp;$A$2,RESULTMED!$1:$1048576,$A15,0)*100,"-")</f>
        <v>17.514482077704791</v>
      </c>
      <c r="F15" s="11">
        <f>IFERROR(VLOOKUP(F$6&amp;$A$1&amp;"_"&amp;$A$2,RESULTMED!$1:$1048576,$A15,0)*100,"-")</f>
        <v>17.584302260756061</v>
      </c>
      <c r="G15" s="11">
        <f>IFERROR(VLOOKUP(G$6&amp;$A$1&amp;"_"&amp;$A$2,RESULTMED!$1:$1048576,$A15,0)*100,"-")</f>
        <v>17.65896083625627</v>
      </c>
      <c r="H15" s="11">
        <f>IFERROR(VLOOKUP(H$6&amp;$A$1&amp;"_"&amp;$A$2,RESULTMED!$1:$1048576,$A15,0)*100,"-")</f>
        <v>17.65722873694703</v>
      </c>
      <c r="I15" s="11">
        <f>IFERROR(VLOOKUP(I$6&amp;$A$1&amp;"_"&amp;$A$2,RESULTMED!$1:$1048576,$A15,0)*100,"-")</f>
        <v>17.389473761635404</v>
      </c>
      <c r="J15" s="11">
        <f>IFERROR(VLOOKUP(J$6&amp;$A$1&amp;"_"&amp;$A$2,RESULTMED!$1:$1048576,$A15,0)*100,"-")</f>
        <v>17.036026120231497</v>
      </c>
      <c r="K15" s="11">
        <f>IFERROR(VLOOKUP(K$6&amp;$A$1&amp;"_"&amp;$A$2,RESULTMED!$1:$1048576,$A15,0)*100,"-")</f>
        <v>17.074699645017745</v>
      </c>
      <c r="L15" s="11">
        <f>IFERROR(VLOOKUP(L$6&amp;$A$1&amp;"_"&amp;$A$2,RESULTMED!$1:$1048576,$A15,0)*100,"-")</f>
        <v>16.572785294570831</v>
      </c>
      <c r="M15" s="11">
        <f>IFERROR(VLOOKUP(M$6&amp;$A$1&amp;"_"&amp;$A$2,RESULTMED!$1:$1048576,$A15,0)*100,"-")</f>
        <v>16.573545175065568</v>
      </c>
      <c r="N15" s="11">
        <f>IFERROR(VLOOKUP(N$6&amp;$A$1&amp;"_"&amp;$A$2,RESULTMED!$1:$1048576,$A15,0)*100,"-")</f>
        <v>16.415432680342594</v>
      </c>
      <c r="O15" s="11">
        <f>IFERROR(VLOOKUP(O$6&amp;$A$1&amp;"_"&amp;$A$2,RESULTMED!$1:$1048576,$A15,0)*100,"-")</f>
        <v>16.036153423070186</v>
      </c>
      <c r="P15" s="11">
        <f>IFERROR(VLOOKUP(P$6&amp;$A$1&amp;"_"&amp;$A$2,RESULTMED!$1:$1048576,$A15,0)*100,"-")</f>
        <v>16.065410507658147</v>
      </c>
    </row>
    <row r="16" spans="1:16" ht="28.5" customHeight="1" x14ac:dyDescent="0.2">
      <c r="A16" s="9">
        <v>12</v>
      </c>
      <c r="D16" s="15" t="s">
        <v>46</v>
      </c>
      <c r="E16" s="11">
        <f>IFERROR(VLOOKUP(E$6&amp;$A$1&amp;"_"&amp;$A$2,RESULTMED!$1:$1048576,$A16,0)*100,"-")</f>
        <v>7.5716540053539934</v>
      </c>
      <c r="F16" s="11">
        <f>IFERROR(VLOOKUP(F$6&amp;$A$1&amp;"_"&amp;$A$2,RESULTMED!$1:$1048576,$A16,0)*100,"-")</f>
        <v>7.552701060298582</v>
      </c>
      <c r="G16" s="11">
        <f>IFERROR(VLOOKUP(G$6&amp;$A$1&amp;"_"&amp;$A$2,RESULTMED!$1:$1048576,$A16,0)*100,"-")</f>
        <v>7.3150550308720046</v>
      </c>
      <c r="H16" s="11">
        <f>IFERROR(VLOOKUP(H$6&amp;$A$1&amp;"_"&amp;$A$2,RESULTMED!$1:$1048576,$A16,0)*100,"-")</f>
        <v>7.2622023933021831</v>
      </c>
      <c r="I16" s="11">
        <f>IFERROR(VLOOKUP(I$6&amp;$A$1&amp;"_"&amp;$A$2,RESULTMED!$1:$1048576,$A16,0)*100,"-")</f>
        <v>7.203812739260024</v>
      </c>
      <c r="J16" s="11">
        <f>IFERROR(VLOOKUP(J$6&amp;$A$1&amp;"_"&amp;$A$2,RESULTMED!$1:$1048576,$A16,0)*100,"-")</f>
        <v>7.2256459953370697</v>
      </c>
      <c r="K16" s="11">
        <f>IFERROR(VLOOKUP(K$6&amp;$A$1&amp;"_"&amp;$A$2,RESULTMED!$1:$1048576,$A16,0)*100,"-")</f>
        <v>7.2888422127872223</v>
      </c>
      <c r="L16" s="11">
        <f>IFERROR(VLOOKUP(L$6&amp;$A$1&amp;"_"&amp;$A$2,RESULTMED!$1:$1048576,$A16,0)*100,"-")</f>
        <v>7.3697073641009618</v>
      </c>
      <c r="M16" s="11">
        <f>IFERROR(VLOOKUP(M$6&amp;$A$1&amp;"_"&amp;$A$2,RESULTMED!$1:$1048576,$A16,0)*100,"-")</f>
        <v>7.529409760071669</v>
      </c>
      <c r="N16" s="11">
        <f>IFERROR(VLOOKUP(N$6&amp;$A$1&amp;"_"&amp;$A$2,RESULTMED!$1:$1048576,$A16,0)*100,"-")</f>
        <v>7.6864955283530323</v>
      </c>
      <c r="O16" s="11">
        <f>IFERROR(VLOOKUP(O$6&amp;$A$1&amp;"_"&amp;$A$2,RESULTMED!$1:$1048576,$A16,0)*100,"-")</f>
        <v>7.8608471242261277</v>
      </c>
      <c r="P16" s="11">
        <f>IFERROR(VLOOKUP(P$6&amp;$A$1&amp;"_"&amp;$A$2,RESULTMED!$1:$1048576,$A16,0)*100,"-")</f>
        <v>7.6105187153375828</v>
      </c>
    </row>
    <row r="17" spans="1:16" ht="40.5" customHeight="1" x14ac:dyDescent="0.2">
      <c r="A17" s="9">
        <v>13</v>
      </c>
      <c r="D17" s="15" t="s">
        <v>47</v>
      </c>
      <c r="E17" s="11">
        <f>IFERROR(VLOOKUP(E$6&amp;$A$1&amp;"_"&amp;$A$2,RESULTMED!$1:$1048576,$A17,0)*100,"-")</f>
        <v>20.719507407644812</v>
      </c>
      <c r="F17" s="11">
        <f>IFERROR(VLOOKUP(F$6&amp;$A$1&amp;"_"&amp;$A$2,RESULTMED!$1:$1048576,$A17,0)*100,"-")</f>
        <v>20.197336035517274</v>
      </c>
      <c r="G17" s="11">
        <f>IFERROR(VLOOKUP(G$6&amp;$A$1&amp;"_"&amp;$A$2,RESULTMED!$1:$1048576,$A17,0)*100,"-")</f>
        <v>19.943455044160942</v>
      </c>
      <c r="H17" s="11">
        <f>IFERROR(VLOOKUP(H$6&amp;$A$1&amp;"_"&amp;$A$2,RESULTMED!$1:$1048576,$A17,0)*100,"-")</f>
        <v>19.702018958807908</v>
      </c>
      <c r="I17" s="11">
        <f>IFERROR(VLOOKUP(I$6&amp;$A$1&amp;"_"&amp;$A$2,RESULTMED!$1:$1048576,$A17,0)*100,"-")</f>
        <v>19.565178860609016</v>
      </c>
      <c r="J17" s="11">
        <f>IFERROR(VLOOKUP(J$6&amp;$A$1&amp;"_"&amp;$A$2,RESULTMED!$1:$1048576,$A17,0)*100,"-")</f>
        <v>19.405955920791769</v>
      </c>
      <c r="K17" s="11">
        <f>IFERROR(VLOOKUP(K$6&amp;$A$1&amp;"_"&amp;$A$2,RESULTMED!$1:$1048576,$A17,0)*100,"-")</f>
        <v>19.245792534354205</v>
      </c>
      <c r="L17" s="11">
        <f>IFERROR(VLOOKUP(L$6&amp;$A$1&amp;"_"&amp;$A$2,RESULTMED!$1:$1048576,$A17,0)*100,"-")</f>
        <v>19.20920760354494</v>
      </c>
      <c r="M17" s="11">
        <f>IFERROR(VLOOKUP(M$6&amp;$A$1&amp;"_"&amp;$A$2,RESULTMED!$1:$1048576,$A17,0)*100,"-")</f>
        <v>18.815444049027025</v>
      </c>
      <c r="N17" s="11">
        <f>IFERROR(VLOOKUP(N$6&amp;$A$1&amp;"_"&amp;$A$2,RESULTMED!$1:$1048576,$A17,0)*100,"-")</f>
        <v>18.684404452798052</v>
      </c>
      <c r="O17" s="11">
        <f>IFERROR(VLOOKUP(O$6&amp;$A$1&amp;"_"&amp;$A$2,RESULTMED!$1:$1048576,$A17,0)*100,"-")</f>
        <v>18.705481248891758</v>
      </c>
      <c r="P17" s="11">
        <f>IFERROR(VLOOKUP(P$6&amp;$A$1&amp;"_"&amp;$A$2,RESULTMED!$1:$1048576,$A17,0)*100,"-")</f>
        <v>18.797126675622671</v>
      </c>
    </row>
    <row r="18" spans="1:16" ht="40.5" customHeight="1" x14ac:dyDescent="0.2">
      <c r="A18" s="9">
        <v>14</v>
      </c>
      <c r="D18" s="15" t="s">
        <v>48</v>
      </c>
      <c r="E18" s="11">
        <f>IFERROR(VLOOKUP(E$6&amp;$A$1&amp;"_"&amp;$A$2,RESULTMED!$1:$1048576,$A18,0)*100,"-")</f>
        <v>13.003147270426654</v>
      </c>
      <c r="F18" s="11">
        <f>IFERROR(VLOOKUP(F$6&amp;$A$1&amp;"_"&amp;$A$2,RESULTMED!$1:$1048576,$A18,0)*100,"-")</f>
        <v>13.40582090224248</v>
      </c>
      <c r="G18" s="11">
        <f>IFERROR(VLOOKUP(G$6&amp;$A$1&amp;"_"&amp;$A$2,RESULTMED!$1:$1048576,$A18,0)*100,"-")</f>
        <v>13.688252515136226</v>
      </c>
      <c r="H18" s="11">
        <f>IFERROR(VLOOKUP(H$6&amp;$A$1&amp;"_"&amp;$A$2,RESULTMED!$1:$1048576,$A18,0)*100,"-")</f>
        <v>13.873248091115048</v>
      </c>
      <c r="I18" s="11">
        <f>IFERROR(VLOOKUP(I$6&amp;$A$1&amp;"_"&amp;$A$2,RESULTMED!$1:$1048576,$A18,0)*100,"-")</f>
        <v>14.283880036598436</v>
      </c>
      <c r="J18" s="11">
        <f>IFERROR(VLOOKUP(J$6&amp;$A$1&amp;"_"&amp;$A$2,RESULTMED!$1:$1048576,$A18,0)*100,"-")</f>
        <v>14.874559755475644</v>
      </c>
      <c r="K18" s="11">
        <f>IFERROR(VLOOKUP(K$6&amp;$A$1&amp;"_"&amp;$A$2,RESULTMED!$1:$1048576,$A18,0)*100,"-")</f>
        <v>15.057150415196208</v>
      </c>
      <c r="L18" s="11">
        <f>IFERROR(VLOOKUP(L$6&amp;$A$1&amp;"_"&amp;$A$2,RESULTMED!$1:$1048576,$A18,0)*100,"-")</f>
        <v>15.253944904221417</v>
      </c>
      <c r="M18" s="11">
        <f>IFERROR(VLOOKUP(M$6&amp;$A$1&amp;"_"&amp;$A$2,RESULTMED!$1:$1048576,$A18,0)*100,"-")</f>
        <v>15.395962673578428</v>
      </c>
      <c r="N18" s="11">
        <f>IFERROR(VLOOKUP(N$6&amp;$A$1&amp;"_"&amp;$A$2,RESULTMED!$1:$1048576,$A18,0)*100,"-")</f>
        <v>16.061477703091473</v>
      </c>
      <c r="O18" s="11">
        <f>IFERROR(VLOOKUP(O$6&amp;$A$1&amp;"_"&amp;$A$2,RESULTMED!$1:$1048576,$A18,0)*100,"-")</f>
        <v>16.171882182309098</v>
      </c>
      <c r="P18" s="11">
        <f>IFERROR(VLOOKUP(P$6&amp;$A$1&amp;"_"&amp;$A$2,RESULTMED!$1:$1048576,$A18,0)*100,"-")</f>
        <v>16.164670003624128</v>
      </c>
    </row>
    <row r="19" spans="1:16" ht="40.5" customHeight="1" x14ac:dyDescent="0.2">
      <c r="A19" s="9">
        <v>15</v>
      </c>
      <c r="D19" s="15" t="s">
        <v>49</v>
      </c>
      <c r="E19" s="11">
        <f>IFERROR(VLOOKUP(E$6&amp;$A$1&amp;"_"&amp;$A$2,RESULTMED!$1:$1048576,$A19,0)*100,"-")</f>
        <v>16.078231252527189</v>
      </c>
      <c r="F19" s="11">
        <f>IFERROR(VLOOKUP(F$6&amp;$A$1&amp;"_"&amp;$A$2,RESULTMED!$1:$1048576,$A19,0)*100,"-")</f>
        <v>15.808222262769833</v>
      </c>
      <c r="G19" s="11">
        <f>IFERROR(VLOOKUP(G$6&amp;$A$1&amp;"_"&amp;$A$2,RESULTMED!$1:$1048576,$A19,0)*100,"-")</f>
        <v>15.698094026546888</v>
      </c>
      <c r="H19" s="11">
        <f>IFERROR(VLOOKUP(H$6&amp;$A$1&amp;"_"&amp;$A$2,RESULTMED!$1:$1048576,$A19,0)*100,"-")</f>
        <v>15.66746963903187</v>
      </c>
      <c r="I19" s="11">
        <f>IFERROR(VLOOKUP(I$6&amp;$A$1&amp;"_"&amp;$A$2,RESULTMED!$1:$1048576,$A19,0)*100,"-")</f>
        <v>15.659373210081037</v>
      </c>
      <c r="J19" s="11">
        <f>IFERROR(VLOOKUP(J$6&amp;$A$1&amp;"_"&amp;$A$2,RESULTMED!$1:$1048576,$A19,0)*100,"-")</f>
        <v>15.612925992248099</v>
      </c>
      <c r="K19" s="11">
        <f>IFERROR(VLOOKUP(K$6&amp;$A$1&amp;"_"&amp;$A$2,RESULTMED!$1:$1048576,$A19,0)*100,"-")</f>
        <v>15.893734926313893</v>
      </c>
      <c r="L19" s="11">
        <f>IFERROR(VLOOKUP(L$6&amp;$A$1&amp;"_"&amp;$A$2,RESULTMED!$1:$1048576,$A19,0)*100,"-")</f>
        <v>16.139088288710361</v>
      </c>
      <c r="M19" s="11">
        <f>IFERROR(VLOOKUP(M$6&amp;$A$1&amp;"_"&amp;$A$2,RESULTMED!$1:$1048576,$A19,0)*100,"-")</f>
        <v>16.19390583509918</v>
      </c>
      <c r="N19" s="11">
        <f>IFERROR(VLOOKUP(N$6&amp;$A$1&amp;"_"&amp;$A$2,RESULTMED!$1:$1048576,$A19,0)*100,"-")</f>
        <v>15.993300678559416</v>
      </c>
      <c r="O19" s="11">
        <f>IFERROR(VLOOKUP(O$6&amp;$A$1&amp;"_"&amp;$A$2,RESULTMED!$1:$1048576,$A19,0)*100,"-")</f>
        <v>16.304747984359874</v>
      </c>
      <c r="P19" s="11">
        <f>IFERROR(VLOOKUP(P$6&amp;$A$1&amp;"_"&amp;$A$2,RESULTMED!$1:$1048576,$A19,0)*100,"-")</f>
        <v>16.682970614730365</v>
      </c>
    </row>
    <row r="20" spans="1:16" ht="28.5" customHeight="1" x14ac:dyDescent="0.2">
      <c r="A20" s="9">
        <v>16</v>
      </c>
      <c r="D20" s="15" t="s">
        <v>50</v>
      </c>
      <c r="E20" s="11">
        <f>IFERROR(VLOOKUP(E$6&amp;$A$1&amp;"_"&amp;$A$2,RESULTMED!$1:$1048576,$A20,0)*100,"-")</f>
        <v>7.7971516779591576</v>
      </c>
      <c r="F20" s="11">
        <f>IFERROR(VLOOKUP(F$6&amp;$A$1&amp;"_"&amp;$A$2,RESULTMED!$1:$1048576,$A20,0)*100,"-")</f>
        <v>7.5676374730492251</v>
      </c>
      <c r="G20" s="11">
        <f>IFERROR(VLOOKUP(G$6&amp;$A$1&amp;"_"&amp;$A$2,RESULTMED!$1:$1048576,$A20,0)*100,"-")</f>
        <v>7.8340956996899997</v>
      </c>
      <c r="H20" s="11">
        <f>IFERROR(VLOOKUP(H$6&amp;$A$1&amp;"_"&amp;$A$2,RESULTMED!$1:$1048576,$A20,0)*100,"-")</f>
        <v>8.2198738209255762</v>
      </c>
      <c r="I20" s="11">
        <f>IFERROR(VLOOKUP(I$6&amp;$A$1&amp;"_"&amp;$A$2,RESULTMED!$1:$1048576,$A20,0)*100,"-")</f>
        <v>8.2492637424144188</v>
      </c>
      <c r="J20" s="11">
        <f>IFERROR(VLOOKUP(J$6&amp;$A$1&amp;"_"&amp;$A$2,RESULTMED!$1:$1048576,$A20,0)*100,"-")</f>
        <v>8.2312441703829542</v>
      </c>
      <c r="K20" s="11">
        <f>IFERROR(VLOOKUP(K$6&amp;$A$1&amp;"_"&amp;$A$2,RESULTMED!$1:$1048576,$A20,0)*100,"-")</f>
        <v>7.7325283872719783</v>
      </c>
      <c r="L20" s="11">
        <f>IFERROR(VLOOKUP(L$6&amp;$A$1&amp;"_"&amp;$A$2,RESULTMED!$1:$1048576,$A20,0)*100,"-")</f>
        <v>7.7465330605464624</v>
      </c>
      <c r="M20" s="11">
        <f>IFERROR(VLOOKUP(M$6&amp;$A$1&amp;"_"&amp;$A$2,RESULTMED!$1:$1048576,$A20,0)*100,"-")</f>
        <v>7.3120401826118773</v>
      </c>
      <c r="N20" s="11">
        <f>IFERROR(VLOOKUP(N$6&amp;$A$1&amp;"_"&amp;$A$2,RESULTMED!$1:$1048576,$A20,0)*100,"-")</f>
        <v>6.9213491586364011</v>
      </c>
      <c r="O20" s="11">
        <f>IFERROR(VLOOKUP(O$6&amp;$A$1&amp;"_"&amp;$A$2,RESULTMED!$1:$1048576,$A20,0)*100,"-")</f>
        <v>6.6332758850342994</v>
      </c>
      <c r="P20" s="11">
        <f>IFERROR(VLOOKUP(P$6&amp;$A$1&amp;"_"&amp;$A$2,RESULTMED!$1:$1048576,$A20,0)*100,"-")</f>
        <v>6.1425061628110482</v>
      </c>
    </row>
    <row r="21" spans="1:16" ht="28.5" customHeight="1" x14ac:dyDescent="0.2">
      <c r="A21" s="9">
        <v>17</v>
      </c>
      <c r="D21" s="15" t="s">
        <v>51</v>
      </c>
      <c r="E21" s="11">
        <f>IFERROR(VLOOKUP(E$6&amp;$A$1&amp;"_"&amp;$A$2,RESULTMED!$1:$1048576,$A21,0)*100,"-")</f>
        <v>16.725922986867968</v>
      </c>
      <c r="F21" s="11">
        <f>IFERROR(VLOOKUP(F$6&amp;$A$1&amp;"_"&amp;$A$2,RESULTMED!$1:$1048576,$A21,0)*100,"-")</f>
        <v>17.064111017780782</v>
      </c>
      <c r="G21" s="11">
        <f>IFERROR(VLOOKUP(G$6&amp;$A$1&amp;"_"&amp;$A$2,RESULTMED!$1:$1048576,$A21,0)*100,"-")</f>
        <v>17.162800447753916</v>
      </c>
      <c r="H21" s="11">
        <f>IFERROR(VLOOKUP(H$6&amp;$A$1&amp;"_"&amp;$A$2,RESULTMED!$1:$1048576,$A21,0)*100,"-")</f>
        <v>16.9637885127521</v>
      </c>
      <c r="I21" s="11">
        <f>IFERROR(VLOOKUP(I$6&amp;$A$1&amp;"_"&amp;$A$2,RESULTMED!$1:$1048576,$A21,0)*100,"-")</f>
        <v>17.016563319280468</v>
      </c>
      <c r="J21" s="11">
        <f>IFERROR(VLOOKUP(J$6&amp;$A$1&amp;"_"&amp;$A$2,RESULTMED!$1:$1048576,$A21,0)*100,"-")</f>
        <v>16.985233763476369</v>
      </c>
      <c r="K21" s="11">
        <f>IFERROR(VLOOKUP(K$6&amp;$A$1&amp;"_"&amp;$A$2,RESULTMED!$1:$1048576,$A21,0)*100,"-")</f>
        <v>17.157719716105984</v>
      </c>
      <c r="L21" s="11">
        <f>IFERROR(VLOOKUP(L$6&amp;$A$1&amp;"_"&amp;$A$2,RESULTMED!$1:$1048576,$A21,0)*100,"-")</f>
        <v>17.173115068271457</v>
      </c>
      <c r="M21" s="11">
        <f>IFERROR(VLOOKUP(M$6&amp;$A$1&amp;"_"&amp;$A$2,RESULTMED!$1:$1048576,$A21,0)*100,"-")</f>
        <v>17.640145018926798</v>
      </c>
      <c r="N21" s="11">
        <f>IFERROR(VLOOKUP(N$6&amp;$A$1&amp;"_"&amp;$A$2,RESULTMED!$1:$1048576,$A21,0)*100,"-")</f>
        <v>17.704451884285792</v>
      </c>
      <c r="O21" s="11">
        <f>IFERROR(VLOOKUP(O$6&amp;$A$1&amp;"_"&amp;$A$2,RESULTMED!$1:$1048576,$A21,0)*100,"-")</f>
        <v>17.771585093456721</v>
      </c>
      <c r="P21" s="11">
        <f>IFERROR(VLOOKUP(P$6&amp;$A$1&amp;"_"&amp;$A$2,RESULTMED!$1:$1048576,$A21,0)*100,"-")</f>
        <v>18.046264122812421</v>
      </c>
    </row>
    <row r="22" spans="1:16" ht="28.5" customHeight="1" thickBot="1" x14ac:dyDescent="0.25">
      <c r="A22" s="9">
        <v>18</v>
      </c>
      <c r="C22" s="5"/>
      <c r="D22" s="5" t="s">
        <v>52</v>
      </c>
      <c r="E22" s="12">
        <f>IFERROR(VLOOKUP(E$6&amp;$A$1&amp;"_"&amp;$A$2,RESULTMED!$1:$1048576,$A22,0)*100,"-")</f>
        <v>0.58015957551945863</v>
      </c>
      <c r="F22" s="12">
        <f>IFERROR(VLOOKUP(F$6&amp;$A$1&amp;"_"&amp;$A$2,RESULTMED!$1:$1048576,$A22,0)*100,"-")</f>
        <v>0.81986898758883131</v>
      </c>
      <c r="G22" s="12">
        <f>IFERROR(VLOOKUP(G$6&amp;$A$1&amp;"_"&amp;$A$2,RESULTMED!$1:$1048576,$A22,0)*100,"-")</f>
        <v>0.69928639959685879</v>
      </c>
      <c r="H22" s="12">
        <f>IFERROR(VLOOKUP(H$6&amp;$A$1&amp;"_"&amp;$A$2,RESULTMED!$1:$1048576,$A22,0)*100,"-")</f>
        <v>0.65416984712273596</v>
      </c>
      <c r="I22" s="12">
        <f>IFERROR(VLOOKUP(I$6&amp;$A$1&amp;"_"&amp;$A$2,RESULTMED!$1:$1048576,$A22,0)*100,"-")</f>
        <v>0.63245433012792185</v>
      </c>
      <c r="J22" s="12">
        <f>IFERROR(VLOOKUP(J$6&amp;$A$1&amp;"_"&amp;$A$2,RESULTMED!$1:$1048576,$A22,0)*100,"-")</f>
        <v>0.62840828205670685</v>
      </c>
      <c r="K22" s="12">
        <f>IFERROR(VLOOKUP(K$6&amp;$A$1&amp;"_"&amp;$A$2,RESULTMED!$1:$1048576,$A22,0)*100,"-")</f>
        <v>0.54953216294759011</v>
      </c>
      <c r="L22" s="12">
        <f>IFERROR(VLOOKUP(L$6&amp;$A$1&amp;"_"&amp;$A$2,RESULTMED!$1:$1048576,$A22,0)*100,"-")</f>
        <v>0.53561841604404858</v>
      </c>
      <c r="M22" s="12">
        <f>IFERROR(VLOOKUP(M$6&amp;$A$1&amp;"_"&amp;$A$2,RESULTMED!$1:$1048576,$A22,0)*100,"-")</f>
        <v>0.53954730561150466</v>
      </c>
      <c r="N22" s="12">
        <f>IFERROR(VLOOKUP(N$6&amp;$A$1&amp;"_"&amp;$A$2,RESULTMED!$1:$1048576,$A22,0)*100,"-")</f>
        <v>0.5330879139385426</v>
      </c>
      <c r="O22" s="12">
        <f>IFERROR(VLOOKUP(O$6&amp;$A$1&amp;"_"&amp;$A$2,RESULTMED!$1:$1048576,$A22,0)*100,"-")</f>
        <v>0.51602705866424026</v>
      </c>
      <c r="P22" s="12">
        <f>IFERROR(VLOOKUP(P$6&amp;$A$1&amp;"_"&amp;$A$2,RESULTMED!$1:$1048576,$A22,0)*100,"-")</f>
        <v>0.49053319739521606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9" customFormat="1" x14ac:dyDescent="0.2">
      <c r="A2" s="9">
        <v>26</v>
      </c>
      <c r="B2" s="9" t="str">
        <f>VLOOKUP($A$2,Plan3!$B:$C,2,0)</f>
        <v>Recife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"Distribuição dos ocupados por posição na ocupação e setor de atividades: "&amp;$B$2&amp;", 2002 a 2013"</f>
        <v>Distribuição dos ocupados por posição na ocupação e setor de atividades: Recife,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5</v>
      </c>
      <c r="C8" s="16"/>
      <c r="D8" s="2" t="s">
        <v>56</v>
      </c>
      <c r="E8" s="11">
        <f>IFERROR(VLOOKUP(E$6&amp;$A$1&amp;"_"&amp;$A$2,RESULTMED!$1:$1048576,$A8,0)*100,"-")</f>
        <v>9.5499809966907137</v>
      </c>
      <c r="F8" s="11">
        <f>IFERROR(VLOOKUP(F$6&amp;$A$1&amp;"_"&amp;$A$2,RESULTMED!$1:$1048576,$A8,0)*100,"-")</f>
        <v>8.450562963884737</v>
      </c>
      <c r="G8" s="11">
        <f>IFERROR(VLOOKUP(G$6&amp;$A$1&amp;"_"&amp;$A$2,RESULTMED!$1:$1048576,$A8,0)*100,"-")</f>
        <v>8.642942707494262</v>
      </c>
      <c r="H8" s="11">
        <f>IFERROR(VLOOKUP(H$6&amp;$A$1&amp;"_"&amp;$A$2,RESULTMED!$1:$1048576,$A8,0)*100,"-")</f>
        <v>9.6014948297974545</v>
      </c>
      <c r="I8" s="11">
        <f>IFERROR(VLOOKUP(I$6&amp;$A$1&amp;"_"&amp;$A$2,RESULTMED!$1:$1048576,$A8,0)*100,"-")</f>
        <v>10.222705432649574</v>
      </c>
      <c r="J8" s="11">
        <f>IFERROR(VLOOKUP(J$6&amp;$A$1&amp;"_"&amp;$A$2,RESULTMED!$1:$1048576,$A8,0)*100,"-")</f>
        <v>10.785894248284359</v>
      </c>
      <c r="K8" s="11">
        <f>IFERROR(VLOOKUP(K$6&amp;$A$1&amp;"_"&amp;$A$2,RESULTMED!$1:$1048576,$A8,0)*100,"-")</f>
        <v>10.945771718912345</v>
      </c>
      <c r="L8" s="11">
        <f>IFERROR(VLOOKUP(L$6&amp;$A$1&amp;"_"&amp;$A$2,RESULTMED!$1:$1048576,$A8,0)*100,"-")</f>
        <v>11.090911611073398</v>
      </c>
      <c r="M8" s="11">
        <f>IFERROR(VLOOKUP(M$6&amp;$A$1&amp;"_"&amp;$A$2,RESULTMED!$1:$1048576,$A8,0)*100,"-")</f>
        <v>10.707321976109737</v>
      </c>
      <c r="N8" s="11">
        <f>IFERROR(VLOOKUP(N$6&amp;$A$1&amp;"_"&amp;$A$2,RESULTMED!$1:$1048576,$A8,0)*100,"-")</f>
        <v>9.6527657037906991</v>
      </c>
      <c r="O8" s="11">
        <f>IFERROR(VLOOKUP(O$6&amp;$A$1&amp;"_"&amp;$A$2,RESULTMED!$1:$1048576,$A8,0)*100,"-")</f>
        <v>9.4345001798217325</v>
      </c>
      <c r="P8" s="11">
        <f>IFERROR(VLOOKUP(P$6&amp;$A$1&amp;"_"&amp;$A$2,RESULTMED!$1:$1048576,$A8,0)*100,"-")</f>
        <v>9.0443685899626924</v>
      </c>
    </row>
    <row r="9" spans="1:16" ht="28.5" customHeight="1" x14ac:dyDescent="0.2">
      <c r="A9" s="9">
        <v>6</v>
      </c>
      <c r="C9" s="16"/>
      <c r="D9" s="2" t="s">
        <v>53</v>
      </c>
      <c r="E9" s="11">
        <f>IFERROR(VLOOKUP(E$6&amp;$A$1&amp;"_"&amp;$A$2,RESULTMED!$1:$1048576,$A9,0)*100,"-")</f>
        <v>37.192482766419054</v>
      </c>
      <c r="F9" s="11">
        <f>IFERROR(VLOOKUP(F$6&amp;$A$1&amp;"_"&amp;$A$2,RESULTMED!$1:$1048576,$A9,0)*100,"-")</f>
        <v>35.799965683209159</v>
      </c>
      <c r="G9" s="11">
        <f>IFERROR(VLOOKUP(G$6&amp;$A$1&amp;"_"&amp;$A$2,RESULTMED!$1:$1048576,$A9,0)*100,"-")</f>
        <v>36.900629951201189</v>
      </c>
      <c r="H9" s="11">
        <f>IFERROR(VLOOKUP(H$6&amp;$A$1&amp;"_"&amp;$A$2,RESULTMED!$1:$1048576,$A9,0)*100,"-")</f>
        <v>38.247344243734879</v>
      </c>
      <c r="I9" s="11">
        <f>IFERROR(VLOOKUP(I$6&amp;$A$1&amp;"_"&amp;$A$2,RESULTMED!$1:$1048576,$A9,0)*100,"-")</f>
        <v>37.719649090982514</v>
      </c>
      <c r="J9" s="11">
        <f>IFERROR(VLOOKUP(J$6&amp;$A$1&amp;"_"&amp;$A$2,RESULTMED!$1:$1048576,$A9,0)*100,"-")</f>
        <v>40.1608126915432</v>
      </c>
      <c r="K9" s="11">
        <f>IFERROR(VLOOKUP(K$6&amp;$A$1&amp;"_"&amp;$A$2,RESULTMED!$1:$1048576,$A9,0)*100,"-")</f>
        <v>41.705301446411774</v>
      </c>
      <c r="L9" s="11">
        <f>IFERROR(VLOOKUP(L$6&amp;$A$1&amp;"_"&amp;$A$2,RESULTMED!$1:$1048576,$A9,0)*100,"-")</f>
        <v>43.342983146918669</v>
      </c>
      <c r="M9" s="11">
        <f>IFERROR(VLOOKUP(M$6&amp;$A$1&amp;"_"&amp;$A$2,RESULTMED!$1:$1048576,$A9,0)*100,"-")</f>
        <v>44.921557545404838</v>
      </c>
      <c r="N9" s="11">
        <f>IFERROR(VLOOKUP(N$6&amp;$A$1&amp;"_"&amp;$A$2,RESULTMED!$1:$1048576,$A9,0)*100,"-")</f>
        <v>47.531399748348335</v>
      </c>
      <c r="O9" s="11">
        <f>IFERROR(VLOOKUP(O$6&amp;$A$1&amp;"_"&amp;$A$2,RESULTMED!$1:$1048576,$A9,0)*100,"-")</f>
        <v>48.140633825581588</v>
      </c>
      <c r="P9" s="11">
        <f>IFERROR(VLOOKUP(P$6&amp;$A$1&amp;"_"&amp;$A$2,RESULTMED!$1:$1048576,$A9,0)*100,"-")</f>
        <v>50.747561258002975</v>
      </c>
    </row>
    <row r="10" spans="1:16" ht="28.5" customHeight="1" x14ac:dyDescent="0.2">
      <c r="A10" s="9">
        <v>7</v>
      </c>
      <c r="C10" s="16"/>
      <c r="D10" s="2" t="s">
        <v>54</v>
      </c>
      <c r="E10" s="11">
        <f>IFERROR(VLOOKUP(E$6&amp;$A$1&amp;"_"&amp;$A$2,RESULTMED!$1:$1048576,$A10,0)*100,"-")</f>
        <v>24.26807410358424</v>
      </c>
      <c r="F10" s="11">
        <f>IFERROR(VLOOKUP(F$6&amp;$A$1&amp;"_"&amp;$A$2,RESULTMED!$1:$1048576,$A10,0)*100,"-")</f>
        <v>24.605438799550868</v>
      </c>
      <c r="G10" s="11">
        <f>IFERROR(VLOOKUP(G$6&amp;$A$1&amp;"_"&amp;$A$2,RESULTMED!$1:$1048576,$A10,0)*100,"-")</f>
        <v>24.037300572116706</v>
      </c>
      <c r="H10" s="11">
        <f>IFERROR(VLOOKUP(H$6&amp;$A$1&amp;"_"&amp;$A$2,RESULTMED!$1:$1048576,$A10,0)*100,"-")</f>
        <v>23.540982399616365</v>
      </c>
      <c r="I10" s="11">
        <f>IFERROR(VLOOKUP(I$6&amp;$A$1&amp;"_"&amp;$A$2,RESULTMED!$1:$1048576,$A10,0)*100,"-")</f>
        <v>23.704311577191596</v>
      </c>
      <c r="J10" s="11">
        <f>IFERROR(VLOOKUP(J$6&amp;$A$1&amp;"_"&amp;$A$2,RESULTMED!$1:$1048576,$A10,0)*100,"-")</f>
        <v>22.219713236240249</v>
      </c>
      <c r="K10" s="11">
        <f>IFERROR(VLOOKUP(K$6&amp;$A$1&amp;"_"&amp;$A$2,RESULTMED!$1:$1048576,$A10,0)*100,"-")</f>
        <v>19.858670493349344</v>
      </c>
      <c r="L10" s="11">
        <f>IFERROR(VLOOKUP(L$6&amp;$A$1&amp;"_"&amp;$A$2,RESULTMED!$1:$1048576,$A10,0)*100,"-")</f>
        <v>18.020182134657148</v>
      </c>
      <c r="M10" s="11">
        <f>IFERROR(VLOOKUP(M$6&amp;$A$1&amp;"_"&amp;$A$2,RESULTMED!$1:$1048576,$A10,0)*100,"-")</f>
        <v>18.327737874118899</v>
      </c>
      <c r="N10" s="11">
        <f>IFERROR(VLOOKUP(N$6&amp;$A$1&amp;"_"&amp;$A$2,RESULTMED!$1:$1048576,$A10,0)*100,"-")</f>
        <v>18.265797487993268</v>
      </c>
      <c r="O10" s="11">
        <f>IFERROR(VLOOKUP(O$6&amp;$A$1&amp;"_"&amp;$A$2,RESULTMED!$1:$1048576,$A10,0)*100,"-")</f>
        <v>18.001631828146785</v>
      </c>
      <c r="P10" s="11">
        <f>IFERROR(VLOOKUP(P$6&amp;$A$1&amp;"_"&amp;$A$2,RESULTMED!$1:$1048576,$A10,0)*100,"-")</f>
        <v>16.531017148194056</v>
      </c>
    </row>
    <row r="11" spans="1:16" ht="28.5" customHeight="1" x14ac:dyDescent="0.2">
      <c r="A11" s="9">
        <v>8</v>
      </c>
      <c r="C11" s="16"/>
      <c r="D11" s="2" t="s">
        <v>42</v>
      </c>
      <c r="E11" s="11">
        <f>IFERROR(VLOOKUP(E$6&amp;$A$1&amp;"_"&amp;$A$2,RESULTMED!$1:$1048576,$A11,0)*100,"-")</f>
        <v>22.433101599665513</v>
      </c>
      <c r="F11" s="11">
        <f>IFERROR(VLOOKUP(F$6&amp;$A$1&amp;"_"&amp;$A$2,RESULTMED!$1:$1048576,$A11,0)*100,"-")</f>
        <v>24.144933938073653</v>
      </c>
      <c r="G11" s="11">
        <f>IFERROR(VLOOKUP(G$6&amp;$A$1&amp;"_"&amp;$A$2,RESULTMED!$1:$1048576,$A11,0)*100,"-")</f>
        <v>24.179033368918265</v>
      </c>
      <c r="H11" s="11">
        <f>IFERROR(VLOOKUP(H$6&amp;$A$1&amp;"_"&amp;$A$2,RESULTMED!$1:$1048576,$A11,0)*100,"-")</f>
        <v>22.603715548824681</v>
      </c>
      <c r="I11" s="11">
        <f>IFERROR(VLOOKUP(I$6&amp;$A$1&amp;"_"&amp;$A$2,RESULTMED!$1:$1048576,$A11,0)*100,"-")</f>
        <v>21.916917918063579</v>
      </c>
      <c r="J11" s="11">
        <f>IFERROR(VLOOKUP(J$6&amp;$A$1&amp;"_"&amp;$A$2,RESULTMED!$1:$1048576,$A11,0)*100,"-")</f>
        <v>21.37024820181956</v>
      </c>
      <c r="K11" s="11">
        <f>IFERROR(VLOOKUP(K$6&amp;$A$1&amp;"_"&amp;$A$2,RESULTMED!$1:$1048576,$A11,0)*100,"-")</f>
        <v>22.849565338087473</v>
      </c>
      <c r="L11" s="11">
        <f>IFERROR(VLOOKUP(L$6&amp;$A$1&amp;"_"&amp;$A$2,RESULTMED!$1:$1048576,$A11,0)*100,"-")</f>
        <v>23.379780383781881</v>
      </c>
      <c r="M11" s="11">
        <f>IFERROR(VLOOKUP(M$6&amp;$A$1&amp;"_"&amp;$A$2,RESULTMED!$1:$1048576,$A11,0)*100,"-")</f>
        <v>21.484821195832662</v>
      </c>
      <c r="N11" s="11">
        <f>IFERROR(VLOOKUP(N$6&amp;$A$1&amp;"_"&amp;$A$2,RESULTMED!$1:$1048576,$A11,0)*100,"-")</f>
        <v>20.257411253141182</v>
      </c>
      <c r="O11" s="11">
        <f>IFERROR(VLOOKUP(O$6&amp;$A$1&amp;"_"&amp;$A$2,RESULTMED!$1:$1048576,$A11,0)*100,"-")</f>
        <v>19.767212166429324</v>
      </c>
      <c r="P11" s="11">
        <f>IFERROR(VLOOKUP(P$6&amp;$A$1&amp;"_"&amp;$A$2,RESULTMED!$1:$1048576,$A11,0)*100,"-")</f>
        <v>19.06857474675958</v>
      </c>
    </row>
    <row r="12" spans="1:16" ht="28.5" customHeight="1" x14ac:dyDescent="0.2">
      <c r="A12" s="9">
        <v>9</v>
      </c>
      <c r="C12" s="16"/>
      <c r="D12" s="2" t="s">
        <v>43</v>
      </c>
      <c r="E12" s="11">
        <f>IFERROR(VLOOKUP(E$6&amp;$A$1&amp;"_"&amp;$A$2,RESULTMED!$1:$1048576,$A12,0)*100,"-")</f>
        <v>4.7621150877495584</v>
      </c>
      <c r="F12" s="11">
        <f>IFERROR(VLOOKUP(F$6&amp;$A$1&amp;"_"&amp;$A$2,RESULTMED!$1:$1048576,$A12,0)*100,"-")</f>
        <v>4.9096604501830177</v>
      </c>
      <c r="G12" s="11">
        <f>IFERROR(VLOOKUP(G$6&amp;$A$1&amp;"_"&amp;$A$2,RESULTMED!$1:$1048576,$A12,0)*100,"-")</f>
        <v>4.412023625086019</v>
      </c>
      <c r="H12" s="11">
        <f>IFERROR(VLOOKUP(H$6&amp;$A$1&amp;"_"&amp;$A$2,RESULTMED!$1:$1048576,$A12,0)*100,"-")</f>
        <v>4.4461009571990067</v>
      </c>
      <c r="I12" s="11">
        <f>IFERROR(VLOOKUP(I$6&amp;$A$1&amp;"_"&amp;$A$2,RESULTMED!$1:$1048576,$A12,0)*100,"-")</f>
        <v>4.5861571313108005</v>
      </c>
      <c r="J12" s="11">
        <f>IFERROR(VLOOKUP(J$6&amp;$A$1&amp;"_"&amp;$A$2,RESULTMED!$1:$1048576,$A12,0)*100,"-")</f>
        <v>4.0570580941744332</v>
      </c>
      <c r="K12" s="11">
        <f>IFERROR(VLOOKUP(K$6&amp;$A$1&amp;"_"&amp;$A$2,RESULTMED!$1:$1048576,$A12,0)*100,"-")</f>
        <v>3.5341747934881824</v>
      </c>
      <c r="L12" s="11">
        <f>IFERROR(VLOOKUP(L$6&amp;$A$1&amp;"_"&amp;$A$2,RESULTMED!$1:$1048576,$A12,0)*100,"-")</f>
        <v>3.3038202359487374</v>
      </c>
      <c r="M12" s="11">
        <f>IFERROR(VLOOKUP(M$6&amp;$A$1&amp;"_"&amp;$A$2,RESULTMED!$1:$1048576,$A12,0)*100,"-")</f>
        <v>3.3163203816066571</v>
      </c>
      <c r="N12" s="11">
        <f>IFERROR(VLOOKUP(N$6&amp;$A$1&amp;"_"&amp;$A$2,RESULTMED!$1:$1048576,$A12,0)*100,"-")</f>
        <v>3.5098697859796295</v>
      </c>
      <c r="O12" s="11">
        <f>IFERROR(VLOOKUP(O$6&amp;$A$1&amp;"_"&amp;$A$2,RESULTMED!$1:$1048576,$A12,0)*100,"-")</f>
        <v>4.1284106328206791</v>
      </c>
      <c r="P12" s="11">
        <f>IFERROR(VLOOKUP(P$6&amp;$A$1&amp;"_"&amp;$A$2,RESULTMED!$1:$1048576,$A12,0)*100,"-")</f>
        <v>4.1464421540294651</v>
      </c>
    </row>
    <row r="13" spans="1:16" ht="28.5" customHeight="1" x14ac:dyDescent="0.2">
      <c r="A13" s="9">
        <v>10</v>
      </c>
      <c r="C13" s="16"/>
      <c r="D13" s="15" t="s">
        <v>44</v>
      </c>
      <c r="E13" s="11">
        <f>IFERROR(VLOOKUP(E$6&amp;$A$1&amp;"_"&amp;$A$2,RESULTMED!$1:$1048576,$A13,0)*100,"-")</f>
        <v>1.7942454458854753</v>
      </c>
      <c r="F13" s="11">
        <f>IFERROR(VLOOKUP(F$6&amp;$A$1&amp;"_"&amp;$A$2,RESULTMED!$1:$1048576,$A13,0)*100,"-")</f>
        <v>2.0894381650991458</v>
      </c>
      <c r="G13" s="11">
        <f>IFERROR(VLOOKUP(G$6&amp;$A$1&amp;"_"&amp;$A$2,RESULTMED!$1:$1048576,$A13,0)*100,"-")</f>
        <v>1.8280697751831276</v>
      </c>
      <c r="H13" s="11">
        <f>IFERROR(VLOOKUP(H$6&amp;$A$1&amp;"_"&amp;$A$2,RESULTMED!$1:$1048576,$A13,0)*100,"-")</f>
        <v>1.5603620208296245</v>
      </c>
      <c r="I13" s="11">
        <f>IFERROR(VLOOKUP(I$6&amp;$A$1&amp;"_"&amp;$A$2,RESULTMED!$1:$1048576,$A13,0)*100,"-")</f>
        <v>1.8502588498035586</v>
      </c>
      <c r="J13" s="11">
        <f>IFERROR(VLOOKUP(J$6&amp;$A$1&amp;"_"&amp;$A$2,RESULTMED!$1:$1048576,$A13,0)*100,"-")</f>
        <v>1.4062735279402268</v>
      </c>
      <c r="K13" s="11">
        <f>IFERROR(VLOOKUP(K$6&amp;$A$1&amp;"_"&amp;$A$2,RESULTMED!$1:$1048576,$A13,0)*100,"-")</f>
        <v>1.106516209750283</v>
      </c>
      <c r="L13" s="11">
        <f>IFERROR(VLOOKUP(L$6&amp;$A$1&amp;"_"&amp;$A$2,RESULTMED!$1:$1048576,$A13,0)*100,"-")</f>
        <v>0.86232248762360908</v>
      </c>
      <c r="M13" s="11">
        <f>IFERROR(VLOOKUP(M$6&amp;$A$1&amp;"_"&amp;$A$2,RESULTMED!$1:$1048576,$A13,0)*100,"-")</f>
        <v>1.2422410269290152</v>
      </c>
      <c r="N13" s="11">
        <f>IFERROR(VLOOKUP(N$6&amp;$A$1&amp;"_"&amp;$A$2,RESULTMED!$1:$1048576,$A13,0)*100,"-")</f>
        <v>0.78275602074442974</v>
      </c>
      <c r="O13" s="11">
        <f>IFERROR(VLOOKUP(O$6&amp;$A$1&amp;"_"&amp;$A$2,RESULTMED!$1:$1048576,$A13,0)*100,"-")</f>
        <v>0.52761136720418711</v>
      </c>
      <c r="P13" s="11">
        <f>IFERROR(VLOOKUP(P$6&amp;$A$1&amp;"_"&amp;$A$2,RESULTMED!$1:$1048576,$A13,0)*100,"-")</f>
        <v>0.46203610305186527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11</v>
      </c>
      <c r="D15" s="15" t="s">
        <v>45</v>
      </c>
      <c r="E15" s="11">
        <f>IFERROR(VLOOKUP(E$6&amp;$A$1&amp;"_"&amp;$A$2,RESULTMED!$1:$1048576,$A15,0)*100,"-")</f>
        <v>12.036223871245248</v>
      </c>
      <c r="F15" s="11">
        <f>IFERROR(VLOOKUP(F$6&amp;$A$1&amp;"_"&amp;$A$2,RESULTMED!$1:$1048576,$A15,0)*100,"-")</f>
        <v>11.860804882787731</v>
      </c>
      <c r="G15" s="11">
        <f>IFERROR(VLOOKUP(G$6&amp;$A$1&amp;"_"&amp;$A$2,RESULTMED!$1:$1048576,$A15,0)*100,"-")</f>
        <v>12.468912155309507</v>
      </c>
      <c r="H15" s="11">
        <f>IFERROR(VLOOKUP(H$6&amp;$A$1&amp;"_"&amp;$A$2,RESULTMED!$1:$1048576,$A15,0)*100,"-")</f>
        <v>11.999142905337033</v>
      </c>
      <c r="I15" s="11">
        <f>IFERROR(VLOOKUP(I$6&amp;$A$1&amp;"_"&amp;$A$2,RESULTMED!$1:$1048576,$A15,0)*100,"-")</f>
        <v>11.560727904404498</v>
      </c>
      <c r="J15" s="11">
        <f>IFERROR(VLOOKUP(J$6&amp;$A$1&amp;"_"&amp;$A$2,RESULTMED!$1:$1048576,$A15,0)*100,"-")</f>
        <v>11.062047671411431</v>
      </c>
      <c r="K15" s="11">
        <f>IFERROR(VLOOKUP(K$6&amp;$A$1&amp;"_"&amp;$A$2,RESULTMED!$1:$1048576,$A15,0)*100,"-")</f>
        <v>10.810323255537256</v>
      </c>
      <c r="L15" s="11">
        <f>IFERROR(VLOOKUP(L$6&amp;$A$1&amp;"_"&amp;$A$2,RESULTMED!$1:$1048576,$A15,0)*100,"-")</f>
        <v>10.291949380708159</v>
      </c>
      <c r="M15" s="11">
        <f>IFERROR(VLOOKUP(M$6&amp;$A$1&amp;"_"&amp;$A$2,RESULTMED!$1:$1048576,$A15,0)*100,"-")</f>
        <v>10.942623791899589</v>
      </c>
      <c r="N15" s="11">
        <f>IFERROR(VLOOKUP(N$6&amp;$A$1&amp;"_"&amp;$A$2,RESULTMED!$1:$1048576,$A15,0)*100,"-")</f>
        <v>10.976287773612986</v>
      </c>
      <c r="O15" s="11">
        <f>IFERROR(VLOOKUP(O$6&amp;$A$1&amp;"_"&amp;$A$2,RESULTMED!$1:$1048576,$A15,0)*100,"-")</f>
        <v>11.081520863248526</v>
      </c>
      <c r="P15" s="11">
        <f>IFERROR(VLOOKUP(P$6&amp;$A$1&amp;"_"&amp;$A$2,RESULTMED!$1:$1048576,$A15,0)*100,"-")</f>
        <v>11.683708713848342</v>
      </c>
    </row>
    <row r="16" spans="1:16" ht="28.5" customHeight="1" x14ac:dyDescent="0.2">
      <c r="A16" s="9">
        <v>12</v>
      </c>
      <c r="D16" s="15" t="s">
        <v>46</v>
      </c>
      <c r="E16" s="11">
        <f>IFERROR(VLOOKUP(E$6&amp;$A$1&amp;"_"&amp;$A$2,RESULTMED!$1:$1048576,$A16,0)*100,"-")</f>
        <v>6.9121210984235502</v>
      </c>
      <c r="F16" s="11">
        <f>IFERROR(VLOOKUP(F$6&amp;$A$1&amp;"_"&amp;$A$2,RESULTMED!$1:$1048576,$A16,0)*100,"-")</f>
        <v>6.4413303974845544</v>
      </c>
      <c r="G16" s="11">
        <f>IFERROR(VLOOKUP(G$6&amp;$A$1&amp;"_"&amp;$A$2,RESULTMED!$1:$1048576,$A16,0)*100,"-")</f>
        <v>6.0363030116833212</v>
      </c>
      <c r="H16" s="11">
        <f>IFERROR(VLOOKUP(H$6&amp;$A$1&amp;"_"&amp;$A$2,RESULTMED!$1:$1048576,$A16,0)*100,"-")</f>
        <v>6.5186968130718421</v>
      </c>
      <c r="I16" s="11">
        <f>IFERROR(VLOOKUP(I$6&amp;$A$1&amp;"_"&amp;$A$2,RESULTMED!$1:$1048576,$A16,0)*100,"-")</f>
        <v>5.9155818582023612</v>
      </c>
      <c r="J16" s="11">
        <f>IFERROR(VLOOKUP(J$6&amp;$A$1&amp;"_"&amp;$A$2,RESULTMED!$1:$1048576,$A16,0)*100,"-")</f>
        <v>5.8975849761377273</v>
      </c>
      <c r="K16" s="11">
        <f>IFERROR(VLOOKUP(K$6&amp;$A$1&amp;"_"&amp;$A$2,RESULTMED!$1:$1048576,$A16,0)*100,"-")</f>
        <v>6.4189666270324839</v>
      </c>
      <c r="L16" s="11">
        <f>IFERROR(VLOOKUP(L$6&amp;$A$1&amp;"_"&amp;$A$2,RESULTMED!$1:$1048576,$A16,0)*100,"-")</f>
        <v>6.6376251205727721</v>
      </c>
      <c r="M16" s="11">
        <f>IFERROR(VLOOKUP(M$6&amp;$A$1&amp;"_"&amp;$A$2,RESULTMED!$1:$1048576,$A16,0)*100,"-")</f>
        <v>7.0674990243492104</v>
      </c>
      <c r="N16" s="11">
        <f>IFERROR(VLOOKUP(N$6&amp;$A$1&amp;"_"&amp;$A$2,RESULTMED!$1:$1048576,$A16,0)*100,"-")</f>
        <v>7.6585072991176544</v>
      </c>
      <c r="O16" s="11">
        <f>IFERROR(VLOOKUP(O$6&amp;$A$1&amp;"_"&amp;$A$2,RESULTMED!$1:$1048576,$A16,0)*100,"-")</f>
        <v>7.9735780476784726</v>
      </c>
      <c r="P16" s="11">
        <f>IFERROR(VLOOKUP(P$6&amp;$A$1&amp;"_"&amp;$A$2,RESULTMED!$1:$1048576,$A16,0)*100,"-")</f>
        <v>8.1375978929523338</v>
      </c>
    </row>
    <row r="17" spans="1:16" ht="40.5" customHeight="1" x14ac:dyDescent="0.2">
      <c r="A17" s="9">
        <v>13</v>
      </c>
      <c r="D17" s="15" t="s">
        <v>47</v>
      </c>
      <c r="E17" s="11">
        <f>IFERROR(VLOOKUP(E$6&amp;$A$1&amp;"_"&amp;$A$2,RESULTMED!$1:$1048576,$A17,0)*100,"-")</f>
        <v>25.14944816552735</v>
      </c>
      <c r="F17" s="11">
        <f>IFERROR(VLOOKUP(F$6&amp;$A$1&amp;"_"&amp;$A$2,RESULTMED!$1:$1048576,$A17,0)*100,"-")</f>
        <v>26.071925788276605</v>
      </c>
      <c r="G17" s="11">
        <f>IFERROR(VLOOKUP(G$6&amp;$A$1&amp;"_"&amp;$A$2,RESULTMED!$1:$1048576,$A17,0)*100,"-")</f>
        <v>25.782720324264059</v>
      </c>
      <c r="H17" s="11">
        <f>IFERROR(VLOOKUP(H$6&amp;$A$1&amp;"_"&amp;$A$2,RESULTMED!$1:$1048576,$A17,0)*100,"-")</f>
        <v>25.381537699276222</v>
      </c>
      <c r="I17" s="11">
        <f>IFERROR(VLOOKUP(I$6&amp;$A$1&amp;"_"&amp;$A$2,RESULTMED!$1:$1048576,$A17,0)*100,"-")</f>
        <v>25.717491024311567</v>
      </c>
      <c r="J17" s="11">
        <f>IFERROR(VLOOKUP(J$6&amp;$A$1&amp;"_"&amp;$A$2,RESULTMED!$1:$1048576,$A17,0)*100,"-")</f>
        <v>25.520852141727069</v>
      </c>
      <c r="K17" s="11">
        <f>IFERROR(VLOOKUP(K$6&amp;$A$1&amp;"_"&amp;$A$2,RESULTMED!$1:$1048576,$A17,0)*100,"-")</f>
        <v>25.698777143233652</v>
      </c>
      <c r="L17" s="11">
        <f>IFERROR(VLOOKUP(L$6&amp;$A$1&amp;"_"&amp;$A$2,RESULTMED!$1:$1048576,$A17,0)*100,"-")</f>
        <v>25.725250044207055</v>
      </c>
      <c r="M17" s="11">
        <f>IFERROR(VLOOKUP(M$6&amp;$A$1&amp;"_"&amp;$A$2,RESULTMED!$1:$1048576,$A17,0)*100,"-")</f>
        <v>24.314666846919156</v>
      </c>
      <c r="N17" s="11">
        <f>IFERROR(VLOOKUP(N$6&amp;$A$1&amp;"_"&amp;$A$2,RESULTMED!$1:$1048576,$A17,0)*100,"-")</f>
        <v>23.821285581965672</v>
      </c>
      <c r="O17" s="11">
        <f>IFERROR(VLOOKUP(O$6&amp;$A$1&amp;"_"&amp;$A$2,RESULTMED!$1:$1048576,$A17,0)*100,"-")</f>
        <v>23.36400752463657</v>
      </c>
      <c r="P17" s="11">
        <f>IFERROR(VLOOKUP(P$6&amp;$A$1&amp;"_"&amp;$A$2,RESULTMED!$1:$1048576,$A17,0)*100,"-")</f>
        <v>23.290178143981471</v>
      </c>
    </row>
    <row r="18" spans="1:16" ht="40.5" customHeight="1" x14ac:dyDescent="0.2">
      <c r="A18" s="9">
        <v>14</v>
      </c>
      <c r="D18" s="15" t="s">
        <v>48</v>
      </c>
      <c r="E18" s="11">
        <f>IFERROR(VLOOKUP(E$6&amp;$A$1&amp;"_"&amp;$A$2,RESULTMED!$1:$1048576,$A18,0)*100,"-")</f>
        <v>10.745439886179504</v>
      </c>
      <c r="F18" s="11">
        <f>IFERROR(VLOOKUP(F$6&amp;$A$1&amp;"_"&amp;$A$2,RESULTMED!$1:$1048576,$A18,0)*100,"-")</f>
        <v>11.261373323861593</v>
      </c>
      <c r="G18" s="11">
        <f>IFERROR(VLOOKUP(G$6&amp;$A$1&amp;"_"&amp;$A$2,RESULTMED!$1:$1048576,$A18,0)*100,"-")</f>
        <v>11.3604020516534</v>
      </c>
      <c r="H18" s="11">
        <f>IFERROR(VLOOKUP(H$6&amp;$A$1&amp;"_"&amp;$A$2,RESULTMED!$1:$1048576,$A18,0)*100,"-")</f>
        <v>11.827658653280865</v>
      </c>
      <c r="I18" s="11">
        <f>IFERROR(VLOOKUP(I$6&amp;$A$1&amp;"_"&amp;$A$2,RESULTMED!$1:$1048576,$A18,0)*100,"-")</f>
        <v>11.951841633112794</v>
      </c>
      <c r="J18" s="11">
        <f>IFERROR(VLOOKUP(J$6&amp;$A$1&amp;"_"&amp;$A$2,RESULTMED!$1:$1048576,$A18,0)*100,"-")</f>
        <v>12.781630589064608</v>
      </c>
      <c r="K18" s="11">
        <f>IFERROR(VLOOKUP(K$6&amp;$A$1&amp;"_"&amp;$A$2,RESULTMED!$1:$1048576,$A18,0)*100,"-")</f>
        <v>12.961106644610293</v>
      </c>
      <c r="L18" s="11">
        <f>IFERROR(VLOOKUP(L$6&amp;$A$1&amp;"_"&amp;$A$2,RESULTMED!$1:$1048576,$A18,0)*100,"-")</f>
        <v>13.24019568947638</v>
      </c>
      <c r="M18" s="11">
        <f>IFERROR(VLOOKUP(M$6&amp;$A$1&amp;"_"&amp;$A$2,RESULTMED!$1:$1048576,$A18,0)*100,"-")</f>
        <v>13.880925590133423</v>
      </c>
      <c r="N18" s="11">
        <f>IFERROR(VLOOKUP(N$6&amp;$A$1&amp;"_"&amp;$A$2,RESULTMED!$1:$1048576,$A18,0)*100,"-")</f>
        <v>15.438132869656876</v>
      </c>
      <c r="O18" s="11">
        <f>IFERROR(VLOOKUP(O$6&amp;$A$1&amp;"_"&amp;$A$2,RESULTMED!$1:$1048576,$A18,0)*100,"-")</f>
        <v>16.185254879358297</v>
      </c>
      <c r="P18" s="11">
        <f>IFERROR(VLOOKUP(P$6&amp;$A$1&amp;"_"&amp;$A$2,RESULTMED!$1:$1048576,$A18,0)*100,"-")</f>
        <v>15.687835245007165</v>
      </c>
    </row>
    <row r="19" spans="1:16" ht="40.5" customHeight="1" x14ac:dyDescent="0.2">
      <c r="A19" s="9">
        <v>15</v>
      </c>
      <c r="D19" s="15" t="s">
        <v>49</v>
      </c>
      <c r="E19" s="11">
        <f>IFERROR(VLOOKUP(E$6&amp;$A$1&amp;"_"&amp;$A$2,RESULTMED!$1:$1048576,$A19,0)*100,"-")</f>
        <v>19.220190546195667</v>
      </c>
      <c r="F19" s="11">
        <f>IFERROR(VLOOKUP(F$6&amp;$A$1&amp;"_"&amp;$A$2,RESULTMED!$1:$1048576,$A19,0)*100,"-")</f>
        <v>18.481851810110999</v>
      </c>
      <c r="G19" s="11">
        <f>IFERROR(VLOOKUP(G$6&amp;$A$1&amp;"_"&amp;$A$2,RESULTMED!$1:$1048576,$A19,0)*100,"-")</f>
        <v>18.392942411841691</v>
      </c>
      <c r="H19" s="11">
        <f>IFERROR(VLOOKUP(H$6&amp;$A$1&amp;"_"&amp;$A$2,RESULTMED!$1:$1048576,$A19,0)*100,"-")</f>
        <v>18.973245631775058</v>
      </c>
      <c r="I19" s="11">
        <f>IFERROR(VLOOKUP(I$6&amp;$A$1&amp;"_"&amp;$A$2,RESULTMED!$1:$1048576,$A19,0)*100,"-")</f>
        <v>19.575226993391436</v>
      </c>
      <c r="J19" s="11">
        <f>IFERROR(VLOOKUP(J$6&amp;$A$1&amp;"_"&amp;$A$2,RESULTMED!$1:$1048576,$A19,0)*100,"-")</f>
        <v>19.413058585529882</v>
      </c>
      <c r="K19" s="11">
        <f>IFERROR(VLOOKUP(K$6&amp;$A$1&amp;"_"&amp;$A$2,RESULTMED!$1:$1048576,$A19,0)*100,"-")</f>
        <v>19.067467713902758</v>
      </c>
      <c r="L19" s="11">
        <f>IFERROR(VLOOKUP(L$6&amp;$A$1&amp;"_"&amp;$A$2,RESULTMED!$1:$1048576,$A19,0)*100,"-")</f>
        <v>18.871587282836657</v>
      </c>
      <c r="M19" s="11">
        <f>IFERROR(VLOOKUP(M$6&amp;$A$1&amp;"_"&amp;$A$2,RESULTMED!$1:$1048576,$A19,0)*100,"-")</f>
        <v>19.163379019925443</v>
      </c>
      <c r="N19" s="11">
        <f>IFERROR(VLOOKUP(N$6&amp;$A$1&amp;"_"&amp;$A$2,RESULTMED!$1:$1048576,$A19,0)*100,"-")</f>
        <v>18.184557740335503</v>
      </c>
      <c r="O19" s="11">
        <f>IFERROR(VLOOKUP(O$6&amp;$A$1&amp;"_"&amp;$A$2,RESULTMED!$1:$1048576,$A19,0)*100,"-")</f>
        <v>18.172415863641682</v>
      </c>
      <c r="P19" s="11">
        <f>IFERROR(VLOOKUP(P$6&amp;$A$1&amp;"_"&amp;$A$2,RESULTMED!$1:$1048576,$A19,0)*100,"-")</f>
        <v>18.337101969963705</v>
      </c>
    </row>
    <row r="20" spans="1:16" ht="28.5" customHeight="1" x14ac:dyDescent="0.2">
      <c r="A20" s="9">
        <v>16</v>
      </c>
      <c r="D20" s="15" t="s">
        <v>50</v>
      </c>
      <c r="E20" s="11">
        <f>IFERROR(VLOOKUP(E$6&amp;$A$1&amp;"_"&amp;$A$2,RESULTMED!$1:$1048576,$A20,0)*100,"-")</f>
        <v>7.290660849350945</v>
      </c>
      <c r="F20" s="11">
        <f>IFERROR(VLOOKUP(F$6&amp;$A$1&amp;"_"&amp;$A$2,RESULTMED!$1:$1048576,$A20,0)*100,"-")</f>
        <v>7.2330792444629406</v>
      </c>
      <c r="G20" s="11">
        <f>IFERROR(VLOOKUP(G$6&amp;$A$1&amp;"_"&amp;$A$2,RESULTMED!$1:$1048576,$A20,0)*100,"-")</f>
        <v>7.7052883006038293</v>
      </c>
      <c r="H20" s="11">
        <f>IFERROR(VLOOKUP(H$6&amp;$A$1&amp;"_"&amp;$A$2,RESULTMED!$1:$1048576,$A20,0)*100,"-")</f>
        <v>7.7663636314132756</v>
      </c>
      <c r="I20" s="11">
        <f>IFERROR(VLOOKUP(I$6&amp;$A$1&amp;"_"&amp;$A$2,RESULTMED!$1:$1048576,$A20,0)*100,"-")</f>
        <v>7.5759857940698101</v>
      </c>
      <c r="J20" s="11">
        <f>IFERROR(VLOOKUP(J$6&amp;$A$1&amp;"_"&amp;$A$2,RESULTMED!$1:$1048576,$A20,0)*100,"-")</f>
        <v>8.2888776619402798</v>
      </c>
      <c r="K20" s="11">
        <f>IFERROR(VLOOKUP(K$6&amp;$A$1&amp;"_"&amp;$A$2,RESULTMED!$1:$1048576,$A20,0)*100,"-")</f>
        <v>8.2302684380921605</v>
      </c>
      <c r="L20" s="11">
        <f>IFERROR(VLOOKUP(L$6&amp;$A$1&amp;"_"&amp;$A$2,RESULTMED!$1:$1048576,$A20,0)*100,"-")</f>
        <v>8.2080075783356463</v>
      </c>
      <c r="M20" s="11">
        <f>IFERROR(VLOOKUP(M$6&amp;$A$1&amp;"_"&amp;$A$2,RESULTMED!$1:$1048576,$A20,0)*100,"-")</f>
        <v>7.5982700093611992</v>
      </c>
      <c r="N20" s="11">
        <f>IFERROR(VLOOKUP(N$6&amp;$A$1&amp;"_"&amp;$A$2,RESULTMED!$1:$1048576,$A20,0)*100,"-")</f>
        <v>6.9893878602141415</v>
      </c>
      <c r="O20" s="11">
        <f>IFERROR(VLOOKUP(O$6&amp;$A$1&amp;"_"&amp;$A$2,RESULTMED!$1:$1048576,$A20,0)*100,"-")</f>
        <v>7.101826642402588</v>
      </c>
      <c r="P20" s="11">
        <f>IFERROR(VLOOKUP(P$6&amp;$A$1&amp;"_"&amp;$A$2,RESULTMED!$1:$1048576,$A20,0)*100,"-")</f>
        <v>6.8079647951290259</v>
      </c>
    </row>
    <row r="21" spans="1:16" ht="28.5" customHeight="1" x14ac:dyDescent="0.2">
      <c r="A21" s="9">
        <v>17</v>
      </c>
      <c r="D21" s="15" t="s">
        <v>51</v>
      </c>
      <c r="E21" s="11">
        <f>IFERROR(VLOOKUP(E$6&amp;$A$1&amp;"_"&amp;$A$2,RESULTMED!$1:$1048576,$A21,0)*100,"-")</f>
        <v>17.307750388449129</v>
      </c>
      <c r="F21" s="11">
        <f>IFERROR(VLOOKUP(F$6&amp;$A$1&amp;"_"&amp;$A$2,RESULTMED!$1:$1048576,$A21,0)*100,"-")</f>
        <v>17.287324005584718</v>
      </c>
      <c r="G21" s="11">
        <f>IFERROR(VLOOKUP(G$6&amp;$A$1&amp;"_"&amp;$A$2,RESULTMED!$1:$1048576,$A21,0)*100,"-")</f>
        <v>17.038892540785085</v>
      </c>
      <c r="H21" s="11">
        <f>IFERROR(VLOOKUP(H$6&amp;$A$1&amp;"_"&amp;$A$2,RESULTMED!$1:$1048576,$A21,0)*100,"-")</f>
        <v>16.471539791697371</v>
      </c>
      <c r="I21" s="11">
        <f>IFERROR(VLOOKUP(I$6&amp;$A$1&amp;"_"&amp;$A$2,RESULTMED!$1:$1048576,$A21,0)*100,"-")</f>
        <v>16.647953403644941</v>
      </c>
      <c r="J21" s="11">
        <f>IFERROR(VLOOKUP(J$6&amp;$A$1&amp;"_"&amp;$A$2,RESULTMED!$1:$1048576,$A21,0)*100,"-")</f>
        <v>16.13656884445448</v>
      </c>
      <c r="K21" s="11">
        <f>IFERROR(VLOOKUP(K$6&amp;$A$1&amp;"_"&amp;$A$2,RESULTMED!$1:$1048576,$A21,0)*100,"-")</f>
        <v>15.933104297220405</v>
      </c>
      <c r="L21" s="11">
        <f>IFERROR(VLOOKUP(L$6&amp;$A$1&amp;"_"&amp;$A$2,RESULTMED!$1:$1048576,$A21,0)*100,"-")</f>
        <v>16.290034892490912</v>
      </c>
      <c r="M21" s="11">
        <f>IFERROR(VLOOKUP(M$6&amp;$A$1&amp;"_"&amp;$A$2,RESULTMED!$1:$1048576,$A21,0)*100,"-")</f>
        <v>16.416763876378319</v>
      </c>
      <c r="N21" s="11">
        <f>IFERROR(VLOOKUP(N$6&amp;$A$1&amp;"_"&amp;$A$2,RESULTMED!$1:$1048576,$A21,0)*100,"-")</f>
        <v>16.259042506950195</v>
      </c>
      <c r="O21" s="11">
        <f>IFERROR(VLOOKUP(O$6&amp;$A$1&amp;"_"&amp;$A$2,RESULTMED!$1:$1048576,$A21,0)*100,"-")</f>
        <v>15.522544347054575</v>
      </c>
      <c r="P21" s="11">
        <f>IFERROR(VLOOKUP(P$6&amp;$A$1&amp;"_"&amp;$A$2,RESULTMED!$1:$1048576,$A21,0)*100,"-")</f>
        <v>15.556911153829844</v>
      </c>
    </row>
    <row r="22" spans="1:16" ht="28.5" customHeight="1" thickBot="1" x14ac:dyDescent="0.25">
      <c r="A22" s="9">
        <v>18</v>
      </c>
      <c r="C22" s="5"/>
      <c r="D22" s="5" t="s">
        <v>52</v>
      </c>
      <c r="E22" s="12">
        <f>IFERROR(VLOOKUP(E$6&amp;$A$1&amp;"_"&amp;$A$2,RESULTMED!$1:$1048576,$A22,0)*100,"-")</f>
        <v>1.2839431120366733</v>
      </c>
      <c r="F22" s="12">
        <f>IFERROR(VLOOKUP(F$6&amp;$A$1&amp;"_"&amp;$A$2,RESULTMED!$1:$1048576,$A22,0)*100,"-")</f>
        <v>1.3623105474325437</v>
      </c>
      <c r="G22" s="12">
        <f>IFERROR(VLOOKUP(G$6&amp;$A$1&amp;"_"&amp;$A$2,RESULTMED!$1:$1048576,$A22,0)*100,"-")</f>
        <v>1.2145392038577996</v>
      </c>
      <c r="H22" s="12">
        <f>IFERROR(VLOOKUP(H$6&amp;$A$1&amp;"_"&amp;$A$2,RESULTMED!$1:$1048576,$A22,0)*100,"-")</f>
        <v>1.0618148741494142</v>
      </c>
      <c r="I22" s="12">
        <f>IFERROR(VLOOKUP(I$6&amp;$A$1&amp;"_"&amp;$A$2,RESULTMED!$1:$1048576,$A22,0)*100,"-")</f>
        <v>1.0551913888641073</v>
      </c>
      <c r="J22" s="12">
        <f>IFERROR(VLOOKUP(J$6&amp;$A$1&amp;"_"&amp;$A$2,RESULTMED!$1:$1048576,$A22,0)*100,"-")</f>
        <v>0.89937952973560709</v>
      </c>
      <c r="K22" s="12">
        <f>IFERROR(VLOOKUP(K$6&amp;$A$1&amp;"_"&amp;$A$2,RESULTMED!$1:$1048576,$A22,0)*100,"-")</f>
        <v>0.87998588036996406</v>
      </c>
      <c r="L22" s="12">
        <f>IFERROR(VLOOKUP(L$6&amp;$A$1&amp;"_"&amp;$A$2,RESULTMED!$1:$1048576,$A22,0)*100,"-")</f>
        <v>0.73535001137588429</v>
      </c>
      <c r="M22" s="12">
        <f>IFERROR(VLOOKUP(M$6&amp;$A$1&amp;"_"&amp;$A$2,RESULTMED!$1:$1048576,$A22,0)*100,"-")</f>
        <v>0.61587184103556614</v>
      </c>
      <c r="N22" s="12">
        <f>IFERROR(VLOOKUP(N$6&amp;$A$1&amp;"_"&amp;$A$2,RESULTMED!$1:$1048576,$A22,0)*100,"-")</f>
        <v>0.67279836814393001</v>
      </c>
      <c r="O22" s="12">
        <f>IFERROR(VLOOKUP(O$6&amp;$A$1&amp;"_"&amp;$A$2,RESULTMED!$1:$1048576,$A22,0)*100,"-")</f>
        <v>0.59885183198418457</v>
      </c>
      <c r="P22" s="12">
        <f>IFERROR(VLOOKUP(P$6&amp;$A$1&amp;"_"&amp;$A$2,RESULTMED!$1:$1048576,$A22,0)*100,"-")</f>
        <v>0.49870208528853899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9" customFormat="1" x14ac:dyDescent="0.2">
      <c r="A2" s="9">
        <v>29</v>
      </c>
      <c r="B2" s="9" t="str">
        <f>VLOOKUP($A$2,Plan3!$B:$C,2,0)</f>
        <v>Salvador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"Distribuição dos ocupados por posição na ocupação e setor de atividades: "&amp;$B$2&amp;", 2002 a 2013"</f>
        <v>Distribuição dos ocupados por posição na ocupação e setor de atividades: Salvador,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5</v>
      </c>
      <c r="C8" s="16"/>
      <c r="D8" s="2" t="s">
        <v>56</v>
      </c>
      <c r="E8" s="11">
        <f>IFERROR(VLOOKUP(E$6&amp;$A$1&amp;"_"&amp;$A$2,RESULTMED!$1:$1048576,$A8,0)*100,"-")</f>
        <v>8.9424370142012499</v>
      </c>
      <c r="F8" s="11">
        <f>IFERROR(VLOOKUP(F$6&amp;$A$1&amp;"_"&amp;$A$2,RESULTMED!$1:$1048576,$A8,0)*100,"-")</f>
        <v>7.3331202160727891</v>
      </c>
      <c r="G8" s="11">
        <f>IFERROR(VLOOKUP(G$6&amp;$A$1&amp;"_"&amp;$A$2,RESULTMED!$1:$1048576,$A8,0)*100,"-")</f>
        <v>7.4889498708678195</v>
      </c>
      <c r="H8" s="11">
        <f>IFERROR(VLOOKUP(H$6&amp;$A$1&amp;"_"&amp;$A$2,RESULTMED!$1:$1048576,$A8,0)*100,"-")</f>
        <v>8.0958023982849596</v>
      </c>
      <c r="I8" s="11">
        <f>IFERROR(VLOOKUP(I$6&amp;$A$1&amp;"_"&amp;$A$2,RESULTMED!$1:$1048576,$A8,0)*100,"-")</f>
        <v>7.3916640405067371</v>
      </c>
      <c r="J8" s="11">
        <f>IFERROR(VLOOKUP(J$6&amp;$A$1&amp;"_"&amp;$A$2,RESULTMED!$1:$1048576,$A8,0)*100,"-")</f>
        <v>6.9501456871166001</v>
      </c>
      <c r="K8" s="11">
        <f>IFERROR(VLOOKUP(K$6&amp;$A$1&amp;"_"&amp;$A$2,RESULTMED!$1:$1048576,$A8,0)*100,"-")</f>
        <v>7.257321533992271</v>
      </c>
      <c r="L8" s="11">
        <f>IFERROR(VLOOKUP(L$6&amp;$A$1&amp;"_"&amp;$A$2,RESULTMED!$1:$1048576,$A8,0)*100,"-")</f>
        <v>7.8271324076559345</v>
      </c>
      <c r="M8" s="11">
        <f>IFERROR(VLOOKUP(M$6&amp;$A$1&amp;"_"&amp;$A$2,RESULTMED!$1:$1048576,$A8,0)*100,"-")</f>
        <v>7.7412483090655053</v>
      </c>
      <c r="N8" s="11">
        <f>IFERROR(VLOOKUP(N$6&amp;$A$1&amp;"_"&amp;$A$2,RESULTMED!$1:$1048576,$A8,0)*100,"-")</f>
        <v>8.13991320693445</v>
      </c>
      <c r="O8" s="11">
        <f>IFERROR(VLOOKUP(O$6&amp;$A$1&amp;"_"&amp;$A$2,RESULTMED!$1:$1048576,$A8,0)*100,"-")</f>
        <v>8.2167231678139974</v>
      </c>
      <c r="P8" s="11">
        <f>IFERROR(VLOOKUP(P$6&amp;$A$1&amp;"_"&amp;$A$2,RESULTMED!$1:$1048576,$A8,0)*100,"-")</f>
        <v>7.588326832512438</v>
      </c>
    </row>
    <row r="9" spans="1:16" ht="28.5" customHeight="1" x14ac:dyDescent="0.2">
      <c r="A9" s="9">
        <v>6</v>
      </c>
      <c r="C9" s="16"/>
      <c r="D9" s="2" t="s">
        <v>53</v>
      </c>
      <c r="E9" s="11">
        <f>IFERROR(VLOOKUP(E$6&amp;$A$1&amp;"_"&amp;$A$2,RESULTMED!$1:$1048576,$A9,0)*100,"-")</f>
        <v>40.990516083239818</v>
      </c>
      <c r="F9" s="11">
        <f>IFERROR(VLOOKUP(F$6&amp;$A$1&amp;"_"&amp;$A$2,RESULTMED!$1:$1048576,$A9,0)*100,"-")</f>
        <v>42.430498131759016</v>
      </c>
      <c r="G9" s="11">
        <f>IFERROR(VLOOKUP(G$6&amp;$A$1&amp;"_"&amp;$A$2,RESULTMED!$1:$1048576,$A9,0)*100,"-")</f>
        <v>41.520082643406283</v>
      </c>
      <c r="H9" s="11">
        <f>IFERROR(VLOOKUP(H$6&amp;$A$1&amp;"_"&amp;$A$2,RESULTMED!$1:$1048576,$A9,0)*100,"-")</f>
        <v>41.280349119642032</v>
      </c>
      <c r="I9" s="11">
        <f>IFERROR(VLOOKUP(I$6&amp;$A$1&amp;"_"&amp;$A$2,RESULTMED!$1:$1048576,$A9,0)*100,"-")</f>
        <v>42.085041410857031</v>
      </c>
      <c r="J9" s="11">
        <f>IFERROR(VLOOKUP(J$6&amp;$A$1&amp;"_"&amp;$A$2,RESULTMED!$1:$1048576,$A9,0)*100,"-")</f>
        <v>42.993362638608843</v>
      </c>
      <c r="K9" s="11">
        <f>IFERROR(VLOOKUP(K$6&amp;$A$1&amp;"_"&amp;$A$2,RESULTMED!$1:$1048576,$A9,0)*100,"-")</f>
        <v>44.433219877594624</v>
      </c>
      <c r="L9" s="11">
        <f>IFERROR(VLOOKUP(L$6&amp;$A$1&amp;"_"&amp;$A$2,RESULTMED!$1:$1048576,$A9,0)*100,"-")</f>
        <v>45.965442579632636</v>
      </c>
      <c r="M9" s="11">
        <f>IFERROR(VLOOKUP(M$6&amp;$A$1&amp;"_"&amp;$A$2,RESULTMED!$1:$1048576,$A9,0)*100,"-")</f>
        <v>47.216069874800951</v>
      </c>
      <c r="N9" s="11">
        <f>IFERROR(VLOOKUP(N$6&amp;$A$1&amp;"_"&amp;$A$2,RESULTMED!$1:$1048576,$A9,0)*100,"-")</f>
        <v>50.388127281761527</v>
      </c>
      <c r="O9" s="11">
        <f>IFERROR(VLOOKUP(O$6&amp;$A$1&amp;"_"&amp;$A$2,RESULTMED!$1:$1048576,$A9,0)*100,"-")</f>
        <v>51.323377114888849</v>
      </c>
      <c r="P9" s="11">
        <f>IFERROR(VLOOKUP(P$6&amp;$A$1&amp;"_"&amp;$A$2,RESULTMED!$1:$1048576,$A9,0)*100,"-")</f>
        <v>50.50815684578339</v>
      </c>
    </row>
    <row r="10" spans="1:16" ht="28.5" customHeight="1" x14ac:dyDescent="0.2">
      <c r="A10" s="9">
        <v>7</v>
      </c>
      <c r="C10" s="16"/>
      <c r="D10" s="2" t="s">
        <v>54</v>
      </c>
      <c r="E10" s="11">
        <f>IFERROR(VLOOKUP(E$6&amp;$A$1&amp;"_"&amp;$A$2,RESULTMED!$1:$1048576,$A10,0)*100,"-")</f>
        <v>22.135304577411816</v>
      </c>
      <c r="F10" s="11">
        <f>IFERROR(VLOOKUP(F$6&amp;$A$1&amp;"_"&amp;$A$2,RESULTMED!$1:$1048576,$A10,0)*100,"-")</f>
        <v>22.060228481755754</v>
      </c>
      <c r="G10" s="11">
        <f>IFERROR(VLOOKUP(G$6&amp;$A$1&amp;"_"&amp;$A$2,RESULTMED!$1:$1048576,$A10,0)*100,"-")</f>
        <v>21.284300750254108</v>
      </c>
      <c r="H10" s="11">
        <f>IFERROR(VLOOKUP(H$6&amp;$A$1&amp;"_"&amp;$A$2,RESULTMED!$1:$1048576,$A10,0)*100,"-")</f>
        <v>22.46477596951247</v>
      </c>
      <c r="I10" s="11">
        <f>IFERROR(VLOOKUP(I$6&amp;$A$1&amp;"_"&amp;$A$2,RESULTMED!$1:$1048576,$A10,0)*100,"-")</f>
        <v>22.820042475941655</v>
      </c>
      <c r="J10" s="11">
        <f>IFERROR(VLOOKUP(J$6&amp;$A$1&amp;"_"&amp;$A$2,RESULTMED!$1:$1048576,$A10,0)*100,"-")</f>
        <v>21.951602274203672</v>
      </c>
      <c r="K10" s="11">
        <f>IFERROR(VLOOKUP(K$6&amp;$A$1&amp;"_"&amp;$A$2,RESULTMED!$1:$1048576,$A10,0)*100,"-")</f>
        <v>22.10715655327861</v>
      </c>
      <c r="L10" s="11">
        <f>IFERROR(VLOOKUP(L$6&amp;$A$1&amp;"_"&amp;$A$2,RESULTMED!$1:$1048576,$A10,0)*100,"-")</f>
        <v>20.047309520768188</v>
      </c>
      <c r="M10" s="11">
        <f>IFERROR(VLOOKUP(M$6&amp;$A$1&amp;"_"&amp;$A$2,RESULTMED!$1:$1048576,$A10,0)*100,"-")</f>
        <v>19.442552690900357</v>
      </c>
      <c r="N10" s="11">
        <f>IFERROR(VLOOKUP(N$6&amp;$A$1&amp;"_"&amp;$A$2,RESULTMED!$1:$1048576,$A10,0)*100,"-")</f>
        <v>17.566117386246106</v>
      </c>
      <c r="O10" s="11">
        <f>IFERROR(VLOOKUP(O$6&amp;$A$1&amp;"_"&amp;$A$2,RESULTMED!$1:$1048576,$A10,0)*100,"-")</f>
        <v>16.92060885037462</v>
      </c>
      <c r="P10" s="11">
        <f>IFERROR(VLOOKUP(P$6&amp;$A$1&amp;"_"&amp;$A$2,RESULTMED!$1:$1048576,$A10,0)*100,"-")</f>
        <v>17.495898013266579</v>
      </c>
    </row>
    <row r="11" spans="1:16" ht="28.5" customHeight="1" x14ac:dyDescent="0.2">
      <c r="A11" s="9">
        <v>8</v>
      </c>
      <c r="C11" s="16"/>
      <c r="D11" s="2" t="s">
        <v>42</v>
      </c>
      <c r="E11" s="11">
        <f>IFERROR(VLOOKUP(E$6&amp;$A$1&amp;"_"&amp;$A$2,RESULTMED!$1:$1048576,$A11,0)*100,"-")</f>
        <v>22.195948872793743</v>
      </c>
      <c r="F11" s="11">
        <f>IFERROR(VLOOKUP(F$6&amp;$A$1&amp;"_"&amp;$A$2,RESULTMED!$1:$1048576,$A11,0)*100,"-")</f>
        <v>22.40385914044138</v>
      </c>
      <c r="G11" s="11">
        <f>IFERROR(VLOOKUP(G$6&amp;$A$1&amp;"_"&amp;$A$2,RESULTMED!$1:$1048576,$A11,0)*100,"-")</f>
        <v>24.481489347895852</v>
      </c>
      <c r="H11" s="11">
        <f>IFERROR(VLOOKUP(H$6&amp;$A$1&amp;"_"&amp;$A$2,RESULTMED!$1:$1048576,$A11,0)*100,"-")</f>
        <v>23.127638510414638</v>
      </c>
      <c r="I11" s="11">
        <f>IFERROR(VLOOKUP(I$6&amp;$A$1&amp;"_"&amp;$A$2,RESULTMED!$1:$1048576,$A11,0)*100,"-")</f>
        <v>22.502887702568746</v>
      </c>
      <c r="J11" s="11">
        <f>IFERROR(VLOOKUP(J$6&amp;$A$1&amp;"_"&amp;$A$2,RESULTMED!$1:$1048576,$A11,0)*100,"-")</f>
        <v>22.733864452429891</v>
      </c>
      <c r="K11" s="11">
        <f>IFERROR(VLOOKUP(K$6&amp;$A$1&amp;"_"&amp;$A$2,RESULTMED!$1:$1048576,$A11,0)*100,"-")</f>
        <v>21.345669368348293</v>
      </c>
      <c r="L11" s="11">
        <f>IFERROR(VLOOKUP(L$6&amp;$A$1&amp;"_"&amp;$A$2,RESULTMED!$1:$1048576,$A11,0)*100,"-")</f>
        <v>21.500409554647831</v>
      </c>
      <c r="M11" s="11">
        <f>IFERROR(VLOOKUP(M$6&amp;$A$1&amp;"_"&amp;$A$2,RESULTMED!$1:$1048576,$A11,0)*100,"-")</f>
        <v>21.532350675710909</v>
      </c>
      <c r="N11" s="11">
        <f>IFERROR(VLOOKUP(N$6&amp;$A$1&amp;"_"&amp;$A$2,RESULTMED!$1:$1048576,$A11,0)*100,"-")</f>
        <v>19.803981258708625</v>
      </c>
      <c r="O11" s="11">
        <f>IFERROR(VLOOKUP(O$6&amp;$A$1&amp;"_"&amp;$A$2,RESULTMED!$1:$1048576,$A11,0)*100,"-")</f>
        <v>19.714494322691472</v>
      </c>
      <c r="P11" s="11">
        <f>IFERROR(VLOOKUP(P$6&amp;$A$1&amp;"_"&amp;$A$2,RESULTMED!$1:$1048576,$A11,0)*100,"-")</f>
        <v>20.442115108006906</v>
      </c>
    </row>
    <row r="12" spans="1:16" ht="28.5" customHeight="1" x14ac:dyDescent="0.2">
      <c r="A12" s="9">
        <v>9</v>
      </c>
      <c r="C12" s="16"/>
      <c r="D12" s="2" t="s">
        <v>43</v>
      </c>
      <c r="E12" s="11">
        <f>IFERROR(VLOOKUP(E$6&amp;$A$1&amp;"_"&amp;$A$2,RESULTMED!$1:$1048576,$A12,0)*100,"-")</f>
        <v>4.2732831825946622</v>
      </c>
      <c r="F12" s="11">
        <f>IFERROR(VLOOKUP(F$6&amp;$A$1&amp;"_"&amp;$A$2,RESULTMED!$1:$1048576,$A12,0)*100,"-")</f>
        <v>4.692278945951597</v>
      </c>
      <c r="G12" s="11">
        <f>IFERROR(VLOOKUP(G$6&amp;$A$1&amp;"_"&amp;$A$2,RESULTMED!$1:$1048576,$A12,0)*100,"-")</f>
        <v>4.3643757860296342</v>
      </c>
      <c r="H12" s="11">
        <f>IFERROR(VLOOKUP(H$6&amp;$A$1&amp;"_"&amp;$A$2,RESULTMED!$1:$1048576,$A12,0)*100,"-")</f>
        <v>4.2242676246200661</v>
      </c>
      <c r="I12" s="11">
        <f>IFERROR(VLOOKUP(I$6&amp;$A$1&amp;"_"&amp;$A$2,RESULTMED!$1:$1048576,$A12,0)*100,"-")</f>
        <v>4.2379093786330424</v>
      </c>
      <c r="J12" s="11">
        <f>IFERROR(VLOOKUP(J$6&amp;$A$1&amp;"_"&amp;$A$2,RESULTMED!$1:$1048576,$A12,0)*100,"-")</f>
        <v>4.3399503603033258</v>
      </c>
      <c r="K12" s="11">
        <f>IFERROR(VLOOKUP(K$6&amp;$A$1&amp;"_"&amp;$A$2,RESULTMED!$1:$1048576,$A12,0)*100,"-")</f>
        <v>4.2073251728893553</v>
      </c>
      <c r="L12" s="11">
        <f>IFERROR(VLOOKUP(L$6&amp;$A$1&amp;"_"&amp;$A$2,RESULTMED!$1:$1048576,$A12,0)*100,"-")</f>
        <v>4.0634752240581644</v>
      </c>
      <c r="M12" s="11">
        <f>IFERROR(VLOOKUP(M$6&amp;$A$1&amp;"_"&amp;$A$2,RESULTMED!$1:$1048576,$A12,0)*100,"-")</f>
        <v>3.5746206171681165</v>
      </c>
      <c r="N12" s="11">
        <f>IFERROR(VLOOKUP(N$6&amp;$A$1&amp;"_"&amp;$A$2,RESULTMED!$1:$1048576,$A12,0)*100,"-")</f>
        <v>3.8341929345610279</v>
      </c>
      <c r="O12" s="11">
        <f>IFERROR(VLOOKUP(O$6&amp;$A$1&amp;"_"&amp;$A$2,RESULTMED!$1:$1048576,$A12,0)*100,"-")</f>
        <v>3.624964018197109</v>
      </c>
      <c r="P12" s="11">
        <f>IFERROR(VLOOKUP(P$6&amp;$A$1&amp;"_"&amp;$A$2,RESULTMED!$1:$1048576,$A12,0)*100,"-")</f>
        <v>3.5088011635066669</v>
      </c>
    </row>
    <row r="13" spans="1:16" ht="28.5" customHeight="1" x14ac:dyDescent="0.2">
      <c r="A13" s="9">
        <v>10</v>
      </c>
      <c r="C13" s="16"/>
      <c r="D13" s="15" t="s">
        <v>44</v>
      </c>
      <c r="E13" s="11">
        <f>IFERROR(VLOOKUP(E$6&amp;$A$1&amp;"_"&amp;$A$2,RESULTMED!$1:$1048576,$A13,0)*100,"-")</f>
        <v>1.4625102697562533</v>
      </c>
      <c r="F13" s="11">
        <f>IFERROR(VLOOKUP(F$6&amp;$A$1&amp;"_"&amp;$A$2,RESULTMED!$1:$1048576,$A13,0)*100,"-")</f>
        <v>1.0800150840151064</v>
      </c>
      <c r="G13" s="11">
        <f>IFERROR(VLOOKUP(G$6&amp;$A$1&amp;"_"&amp;$A$2,RESULTMED!$1:$1048576,$A13,0)*100,"-")</f>
        <v>0.8608016015505654</v>
      </c>
      <c r="H13" s="11">
        <f>IFERROR(VLOOKUP(H$6&amp;$A$1&amp;"_"&amp;$A$2,RESULTMED!$1:$1048576,$A13,0)*100,"-")</f>
        <v>0.80716637752209686</v>
      </c>
      <c r="I13" s="11">
        <f>IFERROR(VLOOKUP(I$6&amp;$A$1&amp;"_"&amp;$A$2,RESULTMED!$1:$1048576,$A13,0)*100,"-")</f>
        <v>0.96245499149610125</v>
      </c>
      <c r="J13" s="11">
        <f>IFERROR(VLOOKUP(J$6&amp;$A$1&amp;"_"&amp;$A$2,RESULTMED!$1:$1048576,$A13,0)*100,"-")</f>
        <v>1.0310745873383882</v>
      </c>
      <c r="K13" s="11">
        <f>IFERROR(VLOOKUP(K$6&amp;$A$1&amp;"_"&amp;$A$2,RESULTMED!$1:$1048576,$A13,0)*100,"-")</f>
        <v>0.64930749389677322</v>
      </c>
      <c r="L13" s="11">
        <f>IFERROR(VLOOKUP(L$6&amp;$A$1&amp;"_"&amp;$A$2,RESULTMED!$1:$1048576,$A13,0)*100,"-")</f>
        <v>0.59623071323573951</v>
      </c>
      <c r="M13" s="11">
        <f>IFERROR(VLOOKUP(M$6&amp;$A$1&amp;"_"&amp;$A$2,RESULTMED!$1:$1048576,$A13,0)*100,"-")</f>
        <v>0.49315783235163646</v>
      </c>
      <c r="N13" s="11">
        <f>IFERROR(VLOOKUP(N$6&amp;$A$1&amp;"_"&amp;$A$2,RESULTMED!$1:$1048576,$A13,0)*100,"-")</f>
        <v>0.26766793178251697</v>
      </c>
      <c r="O13" s="11">
        <f>IFERROR(VLOOKUP(O$6&amp;$A$1&amp;"_"&amp;$A$2,RESULTMED!$1:$1048576,$A13,0)*100,"-")</f>
        <v>0.19983252602813478</v>
      </c>
      <c r="P13" s="11">
        <f>IFERROR(VLOOKUP(P$6&amp;$A$1&amp;"_"&amp;$A$2,RESULTMED!$1:$1048576,$A13,0)*100,"-")</f>
        <v>0.45670203692134964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11</v>
      </c>
      <c r="D15" s="15" t="s">
        <v>45</v>
      </c>
      <c r="E15" s="11">
        <f>IFERROR(VLOOKUP(E$6&amp;$A$1&amp;"_"&amp;$A$2,RESULTMED!$1:$1048576,$A15,0)*100,"-")</f>
        <v>10.636091543660699</v>
      </c>
      <c r="F15" s="11">
        <f>IFERROR(VLOOKUP(F$6&amp;$A$1&amp;"_"&amp;$A$2,RESULTMED!$1:$1048576,$A15,0)*100,"-")</f>
        <v>10.919132080519129</v>
      </c>
      <c r="G15" s="11">
        <f>IFERROR(VLOOKUP(G$6&amp;$A$1&amp;"_"&amp;$A$2,RESULTMED!$1:$1048576,$A15,0)*100,"-")</f>
        <v>10.785901139647844</v>
      </c>
      <c r="H15" s="11">
        <f>IFERROR(VLOOKUP(H$6&amp;$A$1&amp;"_"&amp;$A$2,RESULTMED!$1:$1048576,$A15,0)*100,"-")</f>
        <v>10.605224657498731</v>
      </c>
      <c r="I15" s="11">
        <f>IFERROR(VLOOKUP(I$6&amp;$A$1&amp;"_"&amp;$A$2,RESULTMED!$1:$1048576,$A15,0)*100,"-")</f>
        <v>10.495777447799913</v>
      </c>
      <c r="J15" s="11">
        <f>IFERROR(VLOOKUP(J$6&amp;$A$1&amp;"_"&amp;$A$2,RESULTMED!$1:$1048576,$A15,0)*100,"-")</f>
        <v>10.599859050684579</v>
      </c>
      <c r="K15" s="11">
        <f>IFERROR(VLOOKUP(K$6&amp;$A$1&amp;"_"&amp;$A$2,RESULTMED!$1:$1048576,$A15,0)*100,"-")</f>
        <v>10.555313947152554</v>
      </c>
      <c r="L15" s="11">
        <f>IFERROR(VLOOKUP(L$6&amp;$A$1&amp;"_"&amp;$A$2,RESULTMED!$1:$1048576,$A15,0)*100,"-")</f>
        <v>10.110192680276311</v>
      </c>
      <c r="M15" s="11">
        <f>IFERROR(VLOOKUP(M$6&amp;$A$1&amp;"_"&amp;$A$2,RESULTMED!$1:$1048576,$A15,0)*100,"-")</f>
        <v>10.229461197540315</v>
      </c>
      <c r="N15" s="11">
        <f>IFERROR(VLOOKUP(N$6&amp;$A$1&amp;"_"&amp;$A$2,RESULTMED!$1:$1048576,$A15,0)*100,"-")</f>
        <v>9.7235816864383438</v>
      </c>
      <c r="O15" s="11">
        <f>IFERROR(VLOOKUP(O$6&amp;$A$1&amp;"_"&amp;$A$2,RESULTMED!$1:$1048576,$A15,0)*100,"-")</f>
        <v>9.4248408225678553</v>
      </c>
      <c r="P15" s="11">
        <f>IFERROR(VLOOKUP(P$6&amp;$A$1&amp;"_"&amp;$A$2,RESULTMED!$1:$1048576,$A15,0)*100,"-")</f>
        <v>9.1221831265661386</v>
      </c>
    </row>
    <row r="16" spans="1:16" ht="28.5" customHeight="1" x14ac:dyDescent="0.2">
      <c r="A16" s="9">
        <v>12</v>
      </c>
      <c r="D16" s="15" t="s">
        <v>46</v>
      </c>
      <c r="E16" s="11">
        <f>IFERROR(VLOOKUP(E$6&amp;$A$1&amp;"_"&amp;$A$2,RESULTMED!$1:$1048576,$A16,0)*100,"-")</f>
        <v>8.6031069930557926</v>
      </c>
      <c r="F16" s="11">
        <f>IFERROR(VLOOKUP(F$6&amp;$A$1&amp;"_"&amp;$A$2,RESULTMED!$1:$1048576,$A16,0)*100,"-")</f>
        <v>8.7498305496674149</v>
      </c>
      <c r="G16" s="11">
        <f>IFERROR(VLOOKUP(G$6&amp;$A$1&amp;"_"&amp;$A$2,RESULTMED!$1:$1048576,$A16,0)*100,"-")</f>
        <v>8.4639853204808304</v>
      </c>
      <c r="H16" s="11">
        <f>IFERROR(VLOOKUP(H$6&amp;$A$1&amp;"_"&amp;$A$2,RESULTMED!$1:$1048576,$A16,0)*100,"-")</f>
        <v>8.3766627409744316</v>
      </c>
      <c r="I16" s="11">
        <f>IFERROR(VLOOKUP(I$6&amp;$A$1&amp;"_"&amp;$A$2,RESULTMED!$1:$1048576,$A16,0)*100,"-")</f>
        <v>8.594869372034017</v>
      </c>
      <c r="J16" s="11">
        <f>IFERROR(VLOOKUP(J$6&amp;$A$1&amp;"_"&amp;$A$2,RESULTMED!$1:$1048576,$A16,0)*100,"-")</f>
        <v>8.4869313394686667</v>
      </c>
      <c r="K16" s="11">
        <f>IFERROR(VLOOKUP(K$6&amp;$A$1&amp;"_"&amp;$A$2,RESULTMED!$1:$1048576,$A16,0)*100,"-")</f>
        <v>8.6705341504761133</v>
      </c>
      <c r="L16" s="11">
        <f>IFERROR(VLOOKUP(L$6&amp;$A$1&amp;"_"&amp;$A$2,RESULTMED!$1:$1048576,$A16,0)*100,"-")</f>
        <v>9.0507803653984027</v>
      </c>
      <c r="M16" s="11">
        <f>IFERROR(VLOOKUP(M$6&amp;$A$1&amp;"_"&amp;$A$2,RESULTMED!$1:$1048576,$A16,0)*100,"-")</f>
        <v>9.4376230746716576</v>
      </c>
      <c r="N16" s="11">
        <f>IFERROR(VLOOKUP(N$6&amp;$A$1&amp;"_"&amp;$A$2,RESULTMED!$1:$1048576,$A16,0)*100,"-")</f>
        <v>9.6454027577757291</v>
      </c>
      <c r="O16" s="11">
        <f>IFERROR(VLOOKUP(O$6&amp;$A$1&amp;"_"&amp;$A$2,RESULTMED!$1:$1048576,$A16,0)*100,"-")</f>
        <v>9.9819671298736914</v>
      </c>
      <c r="P16" s="11">
        <f>IFERROR(VLOOKUP(P$6&amp;$A$1&amp;"_"&amp;$A$2,RESULTMED!$1:$1048576,$A16,0)*100,"-")</f>
        <v>8.6879244737195176</v>
      </c>
    </row>
    <row r="17" spans="1:16" ht="40.5" customHeight="1" x14ac:dyDescent="0.2">
      <c r="A17" s="9">
        <v>13</v>
      </c>
      <c r="D17" s="15" t="s">
        <v>47</v>
      </c>
      <c r="E17" s="11">
        <f>IFERROR(VLOOKUP(E$6&amp;$A$1&amp;"_"&amp;$A$2,RESULTMED!$1:$1048576,$A17,0)*100,"-")</f>
        <v>22.992614416423706</v>
      </c>
      <c r="F17" s="11">
        <f>IFERROR(VLOOKUP(F$6&amp;$A$1&amp;"_"&amp;$A$2,RESULTMED!$1:$1048576,$A17,0)*100,"-")</f>
        <v>21.262374746036304</v>
      </c>
      <c r="G17" s="11">
        <f>IFERROR(VLOOKUP(G$6&amp;$A$1&amp;"_"&amp;$A$2,RESULTMED!$1:$1048576,$A17,0)*100,"-")</f>
        <v>21.405553563173193</v>
      </c>
      <c r="H17" s="11">
        <f>IFERROR(VLOOKUP(H$6&amp;$A$1&amp;"_"&amp;$A$2,RESULTMED!$1:$1048576,$A17,0)*100,"-")</f>
        <v>21.231212115067592</v>
      </c>
      <c r="I17" s="11">
        <f>IFERROR(VLOOKUP(I$6&amp;$A$1&amp;"_"&amp;$A$2,RESULTMED!$1:$1048576,$A17,0)*100,"-")</f>
        <v>20.496939702692003</v>
      </c>
      <c r="J17" s="11">
        <f>IFERROR(VLOOKUP(J$6&amp;$A$1&amp;"_"&amp;$A$2,RESULTMED!$1:$1048576,$A17,0)*100,"-")</f>
        <v>21.356693662628011</v>
      </c>
      <c r="K17" s="11">
        <f>IFERROR(VLOOKUP(K$6&amp;$A$1&amp;"_"&amp;$A$2,RESULTMED!$1:$1048576,$A17,0)*100,"-")</f>
        <v>21.003996739381599</v>
      </c>
      <c r="L17" s="11">
        <f>IFERROR(VLOOKUP(L$6&amp;$A$1&amp;"_"&amp;$A$2,RESULTMED!$1:$1048576,$A17,0)*100,"-")</f>
        <v>20.29200430998505</v>
      </c>
      <c r="M17" s="11">
        <f>IFERROR(VLOOKUP(M$6&amp;$A$1&amp;"_"&amp;$A$2,RESULTMED!$1:$1048576,$A17,0)*100,"-")</f>
        <v>21.068433876435442</v>
      </c>
      <c r="N17" s="11">
        <f>IFERROR(VLOOKUP(N$6&amp;$A$1&amp;"_"&amp;$A$2,RESULTMED!$1:$1048576,$A17,0)*100,"-")</f>
        <v>21.410548497136688</v>
      </c>
      <c r="O17" s="11">
        <f>IFERROR(VLOOKUP(O$6&amp;$A$1&amp;"_"&amp;$A$2,RESULTMED!$1:$1048576,$A17,0)*100,"-")</f>
        <v>20.804977974894491</v>
      </c>
      <c r="P17" s="11">
        <f>IFERROR(VLOOKUP(P$6&amp;$A$1&amp;"_"&amp;$A$2,RESULTMED!$1:$1048576,$A17,0)*100,"-")</f>
        <v>21.345724580085129</v>
      </c>
    </row>
    <row r="18" spans="1:16" ht="40.5" customHeight="1" x14ac:dyDescent="0.2">
      <c r="A18" s="9">
        <v>14</v>
      </c>
      <c r="D18" s="15" t="s">
        <v>48</v>
      </c>
      <c r="E18" s="11">
        <f>IFERROR(VLOOKUP(E$6&amp;$A$1&amp;"_"&amp;$A$2,RESULTMED!$1:$1048576,$A18,0)*100,"-")</f>
        <v>11.789888058151135</v>
      </c>
      <c r="F18" s="11">
        <f>IFERROR(VLOOKUP(F$6&amp;$A$1&amp;"_"&amp;$A$2,RESULTMED!$1:$1048576,$A18,0)*100,"-")</f>
        <v>12.771313529009293</v>
      </c>
      <c r="G18" s="11">
        <f>IFERROR(VLOOKUP(G$6&amp;$A$1&amp;"_"&amp;$A$2,RESULTMED!$1:$1048576,$A18,0)*100,"-")</f>
        <v>12.705750945681318</v>
      </c>
      <c r="H18" s="11">
        <f>IFERROR(VLOOKUP(H$6&amp;$A$1&amp;"_"&amp;$A$2,RESULTMED!$1:$1048576,$A18,0)*100,"-")</f>
        <v>12.431358241940631</v>
      </c>
      <c r="I18" s="11">
        <f>IFERROR(VLOOKUP(I$6&amp;$A$1&amp;"_"&amp;$A$2,RESULTMED!$1:$1048576,$A18,0)*100,"-")</f>
        <v>13.189111042028074</v>
      </c>
      <c r="J18" s="11">
        <f>IFERROR(VLOOKUP(J$6&amp;$A$1&amp;"_"&amp;$A$2,RESULTMED!$1:$1048576,$A18,0)*100,"-")</f>
        <v>13.309148383275787</v>
      </c>
      <c r="K18" s="11">
        <f>IFERROR(VLOOKUP(K$6&amp;$A$1&amp;"_"&amp;$A$2,RESULTMED!$1:$1048576,$A18,0)*100,"-")</f>
        <v>14.055365246217969</v>
      </c>
      <c r="L18" s="11">
        <f>IFERROR(VLOOKUP(L$6&amp;$A$1&amp;"_"&amp;$A$2,RESULTMED!$1:$1048576,$A18,0)*100,"-")</f>
        <v>14.634560544483053</v>
      </c>
      <c r="M18" s="11">
        <f>IFERROR(VLOOKUP(M$6&amp;$A$1&amp;"_"&amp;$A$2,RESULTMED!$1:$1048576,$A18,0)*100,"-")</f>
        <v>13.796425275935359</v>
      </c>
      <c r="N18" s="11">
        <f>IFERROR(VLOOKUP(N$6&amp;$A$1&amp;"_"&amp;$A$2,RESULTMED!$1:$1048576,$A18,0)*100,"-")</f>
        <v>15.013046884266174</v>
      </c>
      <c r="O18" s="11">
        <f>IFERROR(VLOOKUP(O$6&amp;$A$1&amp;"_"&amp;$A$2,RESULTMED!$1:$1048576,$A18,0)*100,"-")</f>
        <v>15.966341736931316</v>
      </c>
      <c r="P18" s="11">
        <f>IFERROR(VLOOKUP(P$6&amp;$A$1&amp;"_"&amp;$A$2,RESULTMED!$1:$1048576,$A18,0)*100,"-")</f>
        <v>17.030533985908512</v>
      </c>
    </row>
    <row r="19" spans="1:16" ht="40.5" customHeight="1" x14ac:dyDescent="0.2">
      <c r="A19" s="9">
        <v>15</v>
      </c>
      <c r="D19" s="15" t="s">
        <v>49</v>
      </c>
      <c r="E19" s="11">
        <f>IFERROR(VLOOKUP(E$6&amp;$A$1&amp;"_"&amp;$A$2,RESULTMED!$1:$1048576,$A19,0)*100,"-")</f>
        <v>18.119358880161826</v>
      </c>
      <c r="F19" s="11">
        <f>IFERROR(VLOOKUP(F$6&amp;$A$1&amp;"_"&amp;$A$2,RESULTMED!$1:$1048576,$A19,0)*100,"-")</f>
        <v>18.266910718449296</v>
      </c>
      <c r="G19" s="11">
        <f>IFERROR(VLOOKUP(G$6&amp;$A$1&amp;"_"&amp;$A$2,RESULTMED!$1:$1048576,$A19,0)*100,"-")</f>
        <v>18.077517107040418</v>
      </c>
      <c r="H19" s="11">
        <f>IFERROR(VLOOKUP(H$6&amp;$A$1&amp;"_"&amp;$A$2,RESULTMED!$1:$1048576,$A19,0)*100,"-")</f>
        <v>18.340069930493097</v>
      </c>
      <c r="I19" s="11">
        <f>IFERROR(VLOOKUP(I$6&amp;$A$1&amp;"_"&amp;$A$2,RESULTMED!$1:$1048576,$A19,0)*100,"-")</f>
        <v>18.356607230274321</v>
      </c>
      <c r="J19" s="11">
        <f>IFERROR(VLOOKUP(J$6&amp;$A$1&amp;"_"&amp;$A$2,RESULTMED!$1:$1048576,$A19,0)*100,"-")</f>
        <v>17.606287035573359</v>
      </c>
      <c r="K19" s="11">
        <f>IFERROR(VLOOKUP(K$6&amp;$A$1&amp;"_"&amp;$A$2,RESULTMED!$1:$1048576,$A19,0)*100,"-")</f>
        <v>17.95912715682892</v>
      </c>
      <c r="L19" s="11">
        <f>IFERROR(VLOOKUP(L$6&amp;$A$1&amp;"_"&amp;$A$2,RESULTMED!$1:$1048576,$A19,0)*100,"-")</f>
        <v>18.442224972955039</v>
      </c>
      <c r="M19" s="11">
        <f>IFERROR(VLOOKUP(M$6&amp;$A$1&amp;"_"&amp;$A$2,RESULTMED!$1:$1048576,$A19,0)*100,"-")</f>
        <v>18.521994868268063</v>
      </c>
      <c r="N19" s="11">
        <f>IFERROR(VLOOKUP(N$6&amp;$A$1&amp;"_"&amp;$A$2,RESULTMED!$1:$1048576,$A19,0)*100,"-")</f>
        <v>18.699295975694795</v>
      </c>
      <c r="O19" s="11">
        <f>IFERROR(VLOOKUP(O$6&amp;$A$1&amp;"_"&amp;$A$2,RESULTMED!$1:$1048576,$A19,0)*100,"-")</f>
        <v>18.220047056425077</v>
      </c>
      <c r="P19" s="11">
        <f>IFERROR(VLOOKUP(P$6&amp;$A$1&amp;"_"&amp;$A$2,RESULTMED!$1:$1048576,$A19,0)*100,"-")</f>
        <v>18.144098658512558</v>
      </c>
    </row>
    <row r="20" spans="1:16" ht="28.5" customHeight="1" x14ac:dyDescent="0.2">
      <c r="A20" s="9">
        <v>16</v>
      </c>
      <c r="D20" s="15" t="s">
        <v>50</v>
      </c>
      <c r="E20" s="11">
        <f>IFERROR(VLOOKUP(E$6&amp;$A$1&amp;"_"&amp;$A$2,RESULTMED!$1:$1048576,$A20,0)*100,"-")</f>
        <v>9.2810257176399809</v>
      </c>
      <c r="F20" s="11">
        <f>IFERROR(VLOOKUP(F$6&amp;$A$1&amp;"_"&amp;$A$2,RESULTMED!$1:$1048576,$A20,0)*100,"-")</f>
        <v>9.2931996165136113</v>
      </c>
      <c r="G20" s="11">
        <f>IFERROR(VLOOKUP(G$6&amp;$A$1&amp;"_"&amp;$A$2,RESULTMED!$1:$1048576,$A20,0)*100,"-")</f>
        <v>9.2536821737469541</v>
      </c>
      <c r="H20" s="11">
        <f>IFERROR(VLOOKUP(H$6&amp;$A$1&amp;"_"&amp;$A$2,RESULTMED!$1:$1048576,$A20,0)*100,"-")</f>
        <v>10.136154739618251</v>
      </c>
      <c r="I20" s="11">
        <f>IFERROR(VLOOKUP(I$6&amp;$A$1&amp;"_"&amp;$A$2,RESULTMED!$1:$1048576,$A20,0)*100,"-")</f>
        <v>10.046933953605501</v>
      </c>
      <c r="J20" s="11">
        <f>IFERROR(VLOOKUP(J$6&amp;$A$1&amp;"_"&amp;$A$2,RESULTMED!$1:$1048576,$A20,0)*100,"-")</f>
        <v>9.9463849905288253</v>
      </c>
      <c r="K20" s="11">
        <f>IFERROR(VLOOKUP(K$6&amp;$A$1&amp;"_"&amp;$A$2,RESULTMED!$1:$1048576,$A20,0)*100,"-")</f>
        <v>9.0348841986159414</v>
      </c>
      <c r="L20" s="11">
        <f>IFERROR(VLOOKUP(L$6&amp;$A$1&amp;"_"&amp;$A$2,RESULTMED!$1:$1048576,$A20,0)*100,"-")</f>
        <v>8.9164125084758457</v>
      </c>
      <c r="M20" s="11">
        <f>IFERROR(VLOOKUP(M$6&amp;$A$1&amp;"_"&amp;$A$2,RESULTMED!$1:$1048576,$A20,0)*100,"-")</f>
        <v>8.6332236629464134</v>
      </c>
      <c r="N20" s="11">
        <f>IFERROR(VLOOKUP(N$6&amp;$A$1&amp;"_"&amp;$A$2,RESULTMED!$1:$1048576,$A20,0)*100,"-")</f>
        <v>7.5747302683668289</v>
      </c>
      <c r="O20" s="11">
        <f>IFERROR(VLOOKUP(O$6&amp;$A$1&amp;"_"&amp;$A$2,RESULTMED!$1:$1048576,$A20,0)*100,"-")</f>
        <v>7.8212667615080802</v>
      </c>
      <c r="P20" s="11">
        <f>IFERROR(VLOOKUP(P$6&amp;$A$1&amp;"_"&amp;$A$2,RESULTMED!$1:$1048576,$A20,0)*100,"-")</f>
        <v>7.3442595887702202</v>
      </c>
    </row>
    <row r="21" spans="1:16" ht="28.5" customHeight="1" x14ac:dyDescent="0.2">
      <c r="A21" s="9">
        <v>17</v>
      </c>
      <c r="D21" s="15" t="s">
        <v>51</v>
      </c>
      <c r="E21" s="11">
        <f>IFERROR(VLOOKUP(E$6&amp;$A$1&amp;"_"&amp;$A$2,RESULTMED!$1:$1048576,$A21,0)*100,"-")</f>
        <v>17.858447683985325</v>
      </c>
      <c r="F21" s="11">
        <f>IFERROR(VLOOKUP(F$6&amp;$A$1&amp;"_"&amp;$A$2,RESULTMED!$1:$1048576,$A21,0)*100,"-")</f>
        <v>17.724884512696267</v>
      </c>
      <c r="G21" s="11">
        <f>IFERROR(VLOOKUP(G$6&amp;$A$1&amp;"_"&amp;$A$2,RESULTMED!$1:$1048576,$A21,0)*100,"-")</f>
        <v>18.548839066994166</v>
      </c>
      <c r="H21" s="11">
        <f>IFERROR(VLOOKUP(H$6&amp;$A$1&amp;"_"&amp;$A$2,RESULTMED!$1:$1048576,$A21,0)*100,"-")</f>
        <v>18.016020696313554</v>
      </c>
      <c r="I21" s="11">
        <f>IFERROR(VLOOKUP(I$6&amp;$A$1&amp;"_"&amp;$A$2,RESULTMED!$1:$1048576,$A21,0)*100,"-")</f>
        <v>18.03444296729996</v>
      </c>
      <c r="J21" s="11">
        <f>IFERROR(VLOOKUP(J$6&amp;$A$1&amp;"_"&amp;$A$2,RESULTMED!$1:$1048576,$A21,0)*100,"-")</f>
        <v>17.845958950379607</v>
      </c>
      <c r="K21" s="11">
        <f>IFERROR(VLOOKUP(K$6&amp;$A$1&amp;"_"&amp;$A$2,RESULTMED!$1:$1048576,$A21,0)*100,"-")</f>
        <v>17.905425793712471</v>
      </c>
      <c r="L21" s="11">
        <f>IFERROR(VLOOKUP(L$6&amp;$A$1&amp;"_"&amp;$A$2,RESULTMED!$1:$1048576,$A21,0)*100,"-")</f>
        <v>17.757972182253081</v>
      </c>
      <c r="M21" s="11">
        <f>IFERROR(VLOOKUP(M$6&amp;$A$1&amp;"_"&amp;$A$2,RESULTMED!$1:$1048576,$A21,0)*100,"-")</f>
        <v>17.702483445095698</v>
      </c>
      <c r="N21" s="11">
        <f>IFERROR(VLOOKUP(N$6&amp;$A$1&amp;"_"&amp;$A$2,RESULTMED!$1:$1048576,$A21,0)*100,"-")</f>
        <v>17.329424991576257</v>
      </c>
      <c r="O21" s="11">
        <f>IFERROR(VLOOKUP(O$6&amp;$A$1&amp;"_"&amp;$A$2,RESULTMED!$1:$1048576,$A21,0)*100,"-")</f>
        <v>17.000878175833293</v>
      </c>
      <c r="P21" s="11">
        <f>IFERROR(VLOOKUP(P$6&amp;$A$1&amp;"_"&amp;$A$2,RESULTMED!$1:$1048576,$A21,0)*100,"-")</f>
        <v>17.489012841380962</v>
      </c>
    </row>
    <row r="22" spans="1:16" ht="28.5" customHeight="1" thickBot="1" x14ac:dyDescent="0.25">
      <c r="A22" s="9">
        <v>18</v>
      </c>
      <c r="C22" s="5"/>
      <c r="D22" s="5" t="s">
        <v>52</v>
      </c>
      <c r="E22" s="12">
        <f>IFERROR(VLOOKUP(E$6&amp;$A$1&amp;"_"&amp;$A$2,RESULTMED!$1:$1048576,$A22,0)*100,"-")</f>
        <v>0.68881858147488428</v>
      </c>
      <c r="F22" s="12">
        <f>IFERROR(VLOOKUP(F$6&amp;$A$1&amp;"_"&amp;$A$2,RESULTMED!$1:$1048576,$A22,0)*100,"-")</f>
        <v>1.0123542471061004</v>
      </c>
      <c r="G22" s="12">
        <f>IFERROR(VLOOKUP(G$6&amp;$A$1&amp;"_"&amp;$A$2,RESULTMED!$1:$1048576,$A22,0)*100,"-")</f>
        <v>0.75877068324139196</v>
      </c>
      <c r="H22" s="12">
        <f>IFERROR(VLOOKUP(H$6&amp;$A$1&amp;"_"&amp;$A$2,RESULTMED!$1:$1048576,$A22,0)*100,"-")</f>
        <v>0.86329687809028588</v>
      </c>
      <c r="I22" s="12">
        <f>IFERROR(VLOOKUP(I$6&amp;$A$1&amp;"_"&amp;$A$2,RESULTMED!$1:$1048576,$A22,0)*100,"-")</f>
        <v>0.78531828426837147</v>
      </c>
      <c r="J22" s="12">
        <f>IFERROR(VLOOKUP(J$6&amp;$A$1&amp;"_"&amp;$A$2,RESULTMED!$1:$1048576,$A22,0)*100,"-")</f>
        <v>0.84873658746224545</v>
      </c>
      <c r="K22" s="12">
        <f>IFERROR(VLOOKUP(K$6&amp;$A$1&amp;"_"&amp;$A$2,RESULTMED!$1:$1048576,$A22,0)*100,"-")</f>
        <v>0.8153527676158685</v>
      </c>
      <c r="L22" s="12">
        <f>IFERROR(VLOOKUP(L$6&amp;$A$1&amp;"_"&amp;$A$2,RESULTMED!$1:$1048576,$A22,0)*100,"-")</f>
        <v>0.79585243617129842</v>
      </c>
      <c r="M22" s="12">
        <f>IFERROR(VLOOKUP(M$6&amp;$A$1&amp;"_"&amp;$A$2,RESULTMED!$1:$1048576,$A22,0)*100,"-")</f>
        <v>0.61035459910385648</v>
      </c>
      <c r="N22" s="12">
        <f>IFERROR(VLOOKUP(N$6&amp;$A$1&amp;"_"&amp;$A$2,RESULTMED!$1:$1048576,$A22,0)*100,"-")</f>
        <v>0.60396893874026225</v>
      </c>
      <c r="O22" s="12">
        <f>IFERROR(VLOOKUP(O$6&amp;$A$1&amp;"_"&amp;$A$2,RESULTMED!$1:$1048576,$A22,0)*100,"-")</f>
        <v>0.77968034196269509</v>
      </c>
      <c r="P22" s="12">
        <f>IFERROR(VLOOKUP(P$6&amp;$A$1&amp;"_"&amp;$A$2,RESULTMED!$1:$1048576,$A22,0)*100,"-")</f>
        <v>0.83626274505425136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/>
  </sheetViews>
  <sheetFormatPr defaultRowHeight="12.75" x14ac:dyDescent="0.2"/>
  <cols>
    <col min="1" max="1" width="9.140625" style="9"/>
    <col min="2" max="2" width="9.140625" style="2"/>
    <col min="3" max="3" width="3.85546875" style="2" customWidth="1"/>
    <col min="4" max="4" width="47.28515625" style="2" customWidth="1"/>
    <col min="5" max="16" width="9.140625" style="3"/>
    <col min="17" max="16384" width="9.140625" style="2"/>
  </cols>
  <sheetData>
    <row r="1" spans="1:16" s="9" customFormat="1" x14ac:dyDescent="0.2">
      <c r="A1" s="9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9" customFormat="1" x14ac:dyDescent="0.2">
      <c r="A2" s="9">
        <v>31</v>
      </c>
      <c r="B2" s="9" t="str">
        <f>VLOOKUP($A$2,Plan3!$B:$C,2,0)</f>
        <v>Belo Horizonte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9" customFormat="1" x14ac:dyDescent="0.2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3.75" customHeight="1" x14ac:dyDescent="0.2">
      <c r="C4" s="17" t="str">
        <f>"Distribuição dos ocupados por posição na ocupação e setor de atividades: "&amp;$B$2&amp;", 2002 a 2013"</f>
        <v>Distribuição dos ocupados por posição na ocupação e setor de atividades: Belo Horizonte, 2002 a 2013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3.5" thickBot="1" x14ac:dyDescent="0.25"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8.5" customHeight="1" thickTop="1" x14ac:dyDescent="0.2">
      <c r="C6" s="7"/>
      <c r="D6" s="7"/>
      <c r="E6" s="8">
        <v>2002</v>
      </c>
      <c r="F6" s="8">
        <v>2003</v>
      </c>
      <c r="G6" s="8">
        <v>2004</v>
      </c>
      <c r="H6" s="8">
        <v>2005</v>
      </c>
      <c r="I6" s="8">
        <v>2006</v>
      </c>
      <c r="J6" s="8">
        <v>2007</v>
      </c>
      <c r="K6" s="8">
        <v>2008</v>
      </c>
      <c r="L6" s="8">
        <v>2009</v>
      </c>
      <c r="M6" s="8">
        <v>2010</v>
      </c>
      <c r="N6" s="8">
        <v>2011</v>
      </c>
      <c r="O6" s="8">
        <v>2012</v>
      </c>
      <c r="P6" s="8">
        <v>2013</v>
      </c>
    </row>
    <row r="7" spans="1:16" ht="28.5" customHeight="1" x14ac:dyDescent="0.2">
      <c r="C7" s="16" t="s">
        <v>28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8.5" customHeight="1" x14ac:dyDescent="0.2">
      <c r="A8" s="9">
        <v>5</v>
      </c>
      <c r="C8" s="16"/>
      <c r="D8" s="2" t="s">
        <v>56</v>
      </c>
      <c r="E8" s="11">
        <f>IFERROR(VLOOKUP(E$6&amp;$A$1&amp;"_"&amp;$A$2,RESULTMED!$1:$1048576,$A8,0)*100,"-")</f>
        <v>7.7546443928858757</v>
      </c>
      <c r="F8" s="11">
        <f>IFERROR(VLOOKUP(F$6&amp;$A$1&amp;"_"&amp;$A$2,RESULTMED!$1:$1048576,$A8,0)*100,"-")</f>
        <v>7.6085926909010144</v>
      </c>
      <c r="G8" s="11">
        <f>IFERROR(VLOOKUP(G$6&amp;$A$1&amp;"_"&amp;$A$2,RESULTMED!$1:$1048576,$A8,0)*100,"-")</f>
        <v>7.4804055762900417</v>
      </c>
      <c r="H8" s="11">
        <f>IFERROR(VLOOKUP(H$6&amp;$A$1&amp;"_"&amp;$A$2,RESULTMED!$1:$1048576,$A8,0)*100,"-")</f>
        <v>7.4221953374699421</v>
      </c>
      <c r="I8" s="11">
        <f>IFERROR(VLOOKUP(I$6&amp;$A$1&amp;"_"&amp;$A$2,RESULTMED!$1:$1048576,$A8,0)*100,"-")</f>
        <v>7.6171395580515249</v>
      </c>
      <c r="J8" s="11">
        <f>IFERROR(VLOOKUP(J$6&amp;$A$1&amp;"_"&amp;$A$2,RESULTMED!$1:$1048576,$A8,0)*100,"-")</f>
        <v>7.6431421842209541</v>
      </c>
      <c r="K8" s="11">
        <f>IFERROR(VLOOKUP(K$6&amp;$A$1&amp;"_"&amp;$A$2,RESULTMED!$1:$1048576,$A8,0)*100,"-")</f>
        <v>8.3465937994583079</v>
      </c>
      <c r="L8" s="11">
        <f>IFERROR(VLOOKUP(L$6&amp;$A$1&amp;"_"&amp;$A$2,RESULTMED!$1:$1048576,$A8,0)*100,"-")</f>
        <v>8.5452453697022914</v>
      </c>
      <c r="M8" s="11">
        <f>IFERROR(VLOOKUP(M$6&amp;$A$1&amp;"_"&amp;$A$2,RESULTMED!$1:$1048576,$A8,0)*100,"-")</f>
        <v>8.094704623117293</v>
      </c>
      <c r="N8" s="11">
        <f>IFERROR(VLOOKUP(N$6&amp;$A$1&amp;"_"&amp;$A$2,RESULTMED!$1:$1048576,$A8,0)*100,"-")</f>
        <v>7.9900324448030986</v>
      </c>
      <c r="O8" s="11">
        <f>IFERROR(VLOOKUP(O$6&amp;$A$1&amp;"_"&amp;$A$2,RESULTMED!$1:$1048576,$A8,0)*100,"-")</f>
        <v>7.8368182052706654</v>
      </c>
      <c r="P8" s="11">
        <f>IFERROR(VLOOKUP(P$6&amp;$A$1&amp;"_"&amp;$A$2,RESULTMED!$1:$1048576,$A8,0)*100,"-")</f>
        <v>7.9704260814664636</v>
      </c>
    </row>
    <row r="9" spans="1:16" ht="28.5" customHeight="1" x14ac:dyDescent="0.2">
      <c r="A9" s="9">
        <v>6</v>
      </c>
      <c r="C9" s="16"/>
      <c r="D9" s="2" t="s">
        <v>53</v>
      </c>
      <c r="E9" s="11">
        <f>IFERROR(VLOOKUP(E$6&amp;$A$1&amp;"_"&amp;$A$2,RESULTMED!$1:$1048576,$A9,0)*100,"-")</f>
        <v>46.87009504708611</v>
      </c>
      <c r="F9" s="11">
        <f>IFERROR(VLOOKUP(F$6&amp;$A$1&amp;"_"&amp;$A$2,RESULTMED!$1:$1048576,$A9,0)*100,"-")</f>
        <v>45.323878517997983</v>
      </c>
      <c r="G9" s="11">
        <f>IFERROR(VLOOKUP(G$6&amp;$A$1&amp;"_"&amp;$A$2,RESULTMED!$1:$1048576,$A9,0)*100,"-")</f>
        <v>45.248583946683702</v>
      </c>
      <c r="H9" s="11">
        <f>IFERROR(VLOOKUP(H$6&amp;$A$1&amp;"_"&amp;$A$2,RESULTMED!$1:$1048576,$A9,0)*100,"-")</f>
        <v>47.221033185556927</v>
      </c>
      <c r="I9" s="11">
        <f>IFERROR(VLOOKUP(I$6&amp;$A$1&amp;"_"&amp;$A$2,RESULTMED!$1:$1048576,$A9,0)*100,"-")</f>
        <v>47.762893547781275</v>
      </c>
      <c r="J9" s="11">
        <f>IFERROR(VLOOKUP(J$6&amp;$A$1&amp;"_"&amp;$A$2,RESULTMED!$1:$1048576,$A9,0)*100,"-")</f>
        <v>48.330032771847314</v>
      </c>
      <c r="K9" s="11">
        <f>IFERROR(VLOOKUP(K$6&amp;$A$1&amp;"_"&amp;$A$2,RESULTMED!$1:$1048576,$A9,0)*100,"-")</f>
        <v>50.090080890765002</v>
      </c>
      <c r="L9" s="11">
        <f>IFERROR(VLOOKUP(L$6&amp;$A$1&amp;"_"&amp;$A$2,RESULTMED!$1:$1048576,$A9,0)*100,"-")</f>
        <v>51.230397350242995</v>
      </c>
      <c r="M9" s="11">
        <f>IFERROR(VLOOKUP(M$6&amp;$A$1&amp;"_"&amp;$A$2,RESULTMED!$1:$1048576,$A9,0)*100,"-")</f>
        <v>52.553488477917945</v>
      </c>
      <c r="N9" s="11">
        <f>IFERROR(VLOOKUP(N$6&amp;$A$1&amp;"_"&amp;$A$2,RESULTMED!$1:$1048576,$A9,0)*100,"-")</f>
        <v>53.89547080841696</v>
      </c>
      <c r="O9" s="11">
        <f>IFERROR(VLOOKUP(O$6&amp;$A$1&amp;"_"&amp;$A$2,RESULTMED!$1:$1048576,$A9,0)*100,"-")</f>
        <v>53.906985070288968</v>
      </c>
      <c r="P9" s="11">
        <f>IFERROR(VLOOKUP(P$6&amp;$A$1&amp;"_"&amp;$A$2,RESULTMED!$1:$1048576,$A9,0)*100,"-")</f>
        <v>55.608690775405819</v>
      </c>
    </row>
    <row r="10" spans="1:16" ht="28.5" customHeight="1" x14ac:dyDescent="0.2">
      <c r="A10" s="9">
        <v>7</v>
      </c>
      <c r="C10" s="16"/>
      <c r="D10" s="2" t="s">
        <v>54</v>
      </c>
      <c r="E10" s="11">
        <f>IFERROR(VLOOKUP(E$6&amp;$A$1&amp;"_"&amp;$A$2,RESULTMED!$1:$1048576,$A10,0)*100,"-")</f>
        <v>19.989382506026864</v>
      </c>
      <c r="F10" s="11">
        <f>IFERROR(VLOOKUP(F$6&amp;$A$1&amp;"_"&amp;$A$2,RESULTMED!$1:$1048576,$A10,0)*100,"-")</f>
        <v>21.436517080723767</v>
      </c>
      <c r="G10" s="11">
        <f>IFERROR(VLOOKUP(G$6&amp;$A$1&amp;"_"&amp;$A$2,RESULTMED!$1:$1048576,$A10,0)*100,"-")</f>
        <v>22.295997710051175</v>
      </c>
      <c r="H10" s="11">
        <f>IFERROR(VLOOKUP(H$6&amp;$A$1&amp;"_"&amp;$A$2,RESULTMED!$1:$1048576,$A10,0)*100,"-")</f>
        <v>20.758211634134675</v>
      </c>
      <c r="I10" s="11">
        <f>IFERROR(VLOOKUP(I$6&amp;$A$1&amp;"_"&amp;$A$2,RESULTMED!$1:$1048576,$A10,0)*100,"-")</f>
        <v>20.456145560572661</v>
      </c>
      <c r="J10" s="11">
        <f>IFERROR(VLOOKUP(J$6&amp;$A$1&amp;"_"&amp;$A$2,RESULTMED!$1:$1048576,$A10,0)*100,"-")</f>
        <v>20.614128893191978</v>
      </c>
      <c r="K10" s="11">
        <f>IFERROR(VLOOKUP(K$6&amp;$A$1&amp;"_"&amp;$A$2,RESULTMED!$1:$1048576,$A10,0)*100,"-")</f>
        <v>19.338045727829854</v>
      </c>
      <c r="L10" s="11">
        <f>IFERROR(VLOOKUP(L$6&amp;$A$1&amp;"_"&amp;$A$2,RESULTMED!$1:$1048576,$A10,0)*100,"-")</f>
        <v>18.196366083220315</v>
      </c>
      <c r="M10" s="11">
        <f>IFERROR(VLOOKUP(M$6&amp;$A$1&amp;"_"&amp;$A$2,RESULTMED!$1:$1048576,$A10,0)*100,"-")</f>
        <v>17.871758210780182</v>
      </c>
      <c r="N10" s="11">
        <f>IFERROR(VLOOKUP(N$6&amp;$A$1&amp;"_"&amp;$A$2,RESULTMED!$1:$1048576,$A10,0)*100,"-")</f>
        <v>16.282439203628527</v>
      </c>
      <c r="O10" s="11">
        <f>IFERROR(VLOOKUP(O$6&amp;$A$1&amp;"_"&amp;$A$2,RESULTMED!$1:$1048576,$A10,0)*100,"-")</f>
        <v>15.690040902230226</v>
      </c>
      <c r="P10" s="11">
        <f>IFERROR(VLOOKUP(P$6&amp;$A$1&amp;"_"&amp;$A$2,RESULTMED!$1:$1048576,$A10,0)*100,"-")</f>
        <v>14.098601515545663</v>
      </c>
    </row>
    <row r="11" spans="1:16" ht="28.5" customHeight="1" x14ac:dyDescent="0.2">
      <c r="A11" s="9">
        <v>8</v>
      </c>
      <c r="C11" s="16"/>
      <c r="D11" s="2" t="s">
        <v>42</v>
      </c>
      <c r="E11" s="11">
        <f>IFERROR(VLOOKUP(E$6&amp;$A$1&amp;"_"&amp;$A$2,RESULTMED!$1:$1048576,$A11,0)*100,"-")</f>
        <v>19.452178227948817</v>
      </c>
      <c r="F11" s="11">
        <f>IFERROR(VLOOKUP(F$6&amp;$A$1&amp;"_"&amp;$A$2,RESULTMED!$1:$1048576,$A11,0)*100,"-")</f>
        <v>19.42365579432818</v>
      </c>
      <c r="G11" s="11">
        <f>IFERROR(VLOOKUP(G$6&amp;$A$1&amp;"_"&amp;$A$2,RESULTMED!$1:$1048576,$A11,0)*100,"-")</f>
        <v>18.950081371001914</v>
      </c>
      <c r="H11" s="11">
        <f>IFERROR(VLOOKUP(H$6&amp;$A$1&amp;"_"&amp;$A$2,RESULTMED!$1:$1048576,$A11,0)*100,"-")</f>
        <v>18.691581017534279</v>
      </c>
      <c r="I11" s="11">
        <f>IFERROR(VLOOKUP(I$6&amp;$A$1&amp;"_"&amp;$A$2,RESULTMED!$1:$1048576,$A11,0)*100,"-")</f>
        <v>18.185075524550847</v>
      </c>
      <c r="J11" s="11">
        <f>IFERROR(VLOOKUP(J$6&amp;$A$1&amp;"_"&amp;$A$2,RESULTMED!$1:$1048576,$A11,0)*100,"-")</f>
        <v>17.850300944508557</v>
      </c>
      <c r="K11" s="11">
        <f>IFERROR(VLOOKUP(K$6&amp;$A$1&amp;"_"&amp;$A$2,RESULTMED!$1:$1048576,$A11,0)*100,"-")</f>
        <v>16.782580388418442</v>
      </c>
      <c r="L11" s="11">
        <f>IFERROR(VLOOKUP(L$6&amp;$A$1&amp;"_"&amp;$A$2,RESULTMED!$1:$1048576,$A11,0)*100,"-")</f>
        <v>16.643884910779729</v>
      </c>
      <c r="M11" s="11">
        <f>IFERROR(VLOOKUP(M$6&amp;$A$1&amp;"_"&amp;$A$2,RESULTMED!$1:$1048576,$A11,0)*100,"-")</f>
        <v>15.943549649861291</v>
      </c>
      <c r="N11" s="11">
        <f>IFERROR(VLOOKUP(N$6&amp;$A$1&amp;"_"&amp;$A$2,RESULTMED!$1:$1048576,$A11,0)*100,"-")</f>
        <v>16.478809143136228</v>
      </c>
      <c r="O11" s="11">
        <f>IFERROR(VLOOKUP(O$6&amp;$A$1&amp;"_"&amp;$A$2,RESULTMED!$1:$1048576,$A11,0)*100,"-")</f>
        <v>17.151640384535831</v>
      </c>
      <c r="P11" s="11">
        <f>IFERROR(VLOOKUP(P$6&amp;$A$1&amp;"_"&amp;$A$2,RESULTMED!$1:$1048576,$A11,0)*100,"-")</f>
        <v>16.640872130638346</v>
      </c>
    </row>
    <row r="12" spans="1:16" ht="28.5" customHeight="1" x14ac:dyDescent="0.2">
      <c r="A12" s="9">
        <v>9</v>
      </c>
      <c r="C12" s="16"/>
      <c r="D12" s="2" t="s">
        <v>43</v>
      </c>
      <c r="E12" s="11">
        <f>IFERROR(VLOOKUP(E$6&amp;$A$1&amp;"_"&amp;$A$2,RESULTMED!$1:$1048576,$A12,0)*100,"-")</f>
        <v>5.0253355682696608</v>
      </c>
      <c r="F12" s="11">
        <f>IFERROR(VLOOKUP(F$6&amp;$A$1&amp;"_"&amp;$A$2,RESULTMED!$1:$1048576,$A12,0)*100,"-")</f>
        <v>5.477596849283862</v>
      </c>
      <c r="G12" s="11">
        <f>IFERROR(VLOOKUP(G$6&amp;$A$1&amp;"_"&amp;$A$2,RESULTMED!$1:$1048576,$A12,0)*100,"-")</f>
        <v>5.1685290492432747</v>
      </c>
      <c r="H12" s="11">
        <f>IFERROR(VLOOKUP(H$6&amp;$A$1&amp;"_"&amp;$A$2,RESULTMED!$1:$1048576,$A12,0)*100,"-")</f>
        <v>5.1731574243630556</v>
      </c>
      <c r="I12" s="11">
        <f>IFERROR(VLOOKUP(I$6&amp;$A$1&amp;"_"&amp;$A$2,RESULTMED!$1:$1048576,$A12,0)*100,"-")</f>
        <v>5.3239934143148613</v>
      </c>
      <c r="J12" s="11">
        <f>IFERROR(VLOOKUP(J$6&amp;$A$1&amp;"_"&amp;$A$2,RESULTMED!$1:$1048576,$A12,0)*100,"-")</f>
        <v>5.0876488026030486</v>
      </c>
      <c r="K12" s="11">
        <f>IFERROR(VLOOKUP(K$6&amp;$A$1&amp;"_"&amp;$A$2,RESULTMED!$1:$1048576,$A12,0)*100,"-")</f>
        <v>5.0216380413514798</v>
      </c>
      <c r="L12" s="11">
        <f>IFERROR(VLOOKUP(L$6&amp;$A$1&amp;"_"&amp;$A$2,RESULTMED!$1:$1048576,$A12,0)*100,"-")</f>
        <v>4.9966757156672088</v>
      </c>
      <c r="M12" s="11">
        <f>IFERROR(VLOOKUP(M$6&amp;$A$1&amp;"_"&amp;$A$2,RESULTMED!$1:$1048576,$A12,0)*100,"-")</f>
        <v>5.2358931725151621</v>
      </c>
      <c r="N12" s="11">
        <f>IFERROR(VLOOKUP(N$6&amp;$A$1&amp;"_"&amp;$A$2,RESULTMED!$1:$1048576,$A12,0)*100,"-")</f>
        <v>5.1331836614531072</v>
      </c>
      <c r="O12" s="11">
        <f>IFERROR(VLOOKUP(O$6&amp;$A$1&amp;"_"&amp;$A$2,RESULTMED!$1:$1048576,$A12,0)*100,"-")</f>
        <v>5.2251092455809829</v>
      </c>
      <c r="P12" s="11">
        <f>IFERROR(VLOOKUP(P$6&amp;$A$1&amp;"_"&amp;$A$2,RESULTMED!$1:$1048576,$A12,0)*100,"-")</f>
        <v>5.5595686956965027</v>
      </c>
    </row>
    <row r="13" spans="1:16" ht="28.5" customHeight="1" x14ac:dyDescent="0.2">
      <c r="A13" s="9">
        <v>10</v>
      </c>
      <c r="C13" s="16"/>
      <c r="D13" s="15" t="s">
        <v>44</v>
      </c>
      <c r="E13" s="11">
        <f>IFERROR(VLOOKUP(E$6&amp;$A$1&amp;"_"&amp;$A$2,RESULTMED!$1:$1048576,$A13,0)*100,"-")</f>
        <v>0.90836425778323382</v>
      </c>
      <c r="F13" s="11">
        <f>IFERROR(VLOOKUP(F$6&amp;$A$1&amp;"_"&amp;$A$2,RESULTMED!$1:$1048576,$A13,0)*100,"-")</f>
        <v>0.72975906676806823</v>
      </c>
      <c r="G13" s="11">
        <f>IFERROR(VLOOKUP(G$6&amp;$A$1&amp;"_"&amp;$A$2,RESULTMED!$1:$1048576,$A13,0)*100,"-")</f>
        <v>0.8564023467221562</v>
      </c>
      <c r="H13" s="11">
        <f>IFERROR(VLOOKUP(H$6&amp;$A$1&amp;"_"&amp;$A$2,RESULTMED!$1:$1048576,$A13,0)*100,"-")</f>
        <v>0.73382140094243753</v>
      </c>
      <c r="I13" s="11">
        <f>IFERROR(VLOOKUP(I$6&amp;$A$1&amp;"_"&amp;$A$2,RESULTMED!$1:$1048576,$A13,0)*100,"-")</f>
        <v>0.65475239473146463</v>
      </c>
      <c r="J13" s="11">
        <f>IFERROR(VLOOKUP(J$6&amp;$A$1&amp;"_"&amp;$A$2,RESULTMED!$1:$1048576,$A13,0)*100,"-")</f>
        <v>0.47474640363671983</v>
      </c>
      <c r="K13" s="11">
        <f>IFERROR(VLOOKUP(K$6&amp;$A$1&amp;"_"&amp;$A$2,RESULTMED!$1:$1048576,$A13,0)*100,"-")</f>
        <v>0.42106115216516626</v>
      </c>
      <c r="L13" s="11">
        <f>IFERROR(VLOOKUP(L$6&amp;$A$1&amp;"_"&amp;$A$2,RESULTMED!$1:$1048576,$A13,0)*100,"-")</f>
        <v>0.38743057038667833</v>
      </c>
      <c r="M13" s="11">
        <f>IFERROR(VLOOKUP(M$6&amp;$A$1&amp;"_"&amp;$A$2,RESULTMED!$1:$1048576,$A13,0)*100,"-")</f>
        <v>0.30060586581829435</v>
      </c>
      <c r="N13" s="11">
        <f>IFERROR(VLOOKUP(N$6&amp;$A$1&amp;"_"&amp;$A$2,RESULTMED!$1:$1048576,$A13,0)*100,"-")</f>
        <v>0.2200647385588208</v>
      </c>
      <c r="O13" s="11">
        <f>IFERROR(VLOOKUP(O$6&amp;$A$1&amp;"_"&amp;$A$2,RESULTMED!$1:$1048576,$A13,0)*100,"-")</f>
        <v>0.18940619209556012</v>
      </c>
      <c r="P13" s="11">
        <f>IFERROR(VLOOKUP(P$6&amp;$A$1&amp;"_"&amp;$A$2,RESULTMED!$1:$1048576,$A13,0)*100,"-")</f>
        <v>0.12184080125049819</v>
      </c>
    </row>
    <row r="14" spans="1:16" ht="28.5" customHeight="1" x14ac:dyDescent="0.2">
      <c r="C14" s="16" t="s">
        <v>29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8.5" customHeight="1" x14ac:dyDescent="0.2">
      <c r="A15" s="9">
        <v>11</v>
      </c>
      <c r="D15" s="15" t="s">
        <v>45</v>
      </c>
      <c r="E15" s="11">
        <f>IFERROR(VLOOKUP(E$6&amp;$A$1&amp;"_"&amp;$A$2,RESULTMED!$1:$1048576,$A15,0)*100,"-")</f>
        <v>17.646377219834889</v>
      </c>
      <c r="F15" s="11">
        <f>IFERROR(VLOOKUP(F$6&amp;$A$1&amp;"_"&amp;$A$2,RESULTMED!$1:$1048576,$A15,0)*100,"-")</f>
        <v>17.727850242752886</v>
      </c>
      <c r="G15" s="11">
        <f>IFERROR(VLOOKUP(G$6&amp;$A$1&amp;"_"&amp;$A$2,RESULTMED!$1:$1048576,$A15,0)*100,"-")</f>
        <v>17.733898326046727</v>
      </c>
      <c r="H15" s="11">
        <f>IFERROR(VLOOKUP(H$6&amp;$A$1&amp;"_"&amp;$A$2,RESULTMED!$1:$1048576,$A15,0)*100,"-")</f>
        <v>17.574402503248113</v>
      </c>
      <c r="I15" s="11">
        <f>IFERROR(VLOOKUP(I$6&amp;$A$1&amp;"_"&amp;$A$2,RESULTMED!$1:$1048576,$A15,0)*100,"-")</f>
        <v>17.429486587569457</v>
      </c>
      <c r="J15" s="11">
        <f>IFERROR(VLOOKUP(J$6&amp;$A$1&amp;"_"&amp;$A$2,RESULTMED!$1:$1048576,$A15,0)*100,"-")</f>
        <v>17.488313405502375</v>
      </c>
      <c r="K15" s="11">
        <f>IFERROR(VLOOKUP(K$6&amp;$A$1&amp;"_"&amp;$A$2,RESULTMED!$1:$1048576,$A15,0)*100,"-")</f>
        <v>17.605682330679642</v>
      </c>
      <c r="L15" s="11">
        <f>IFERROR(VLOOKUP(L$6&amp;$A$1&amp;"_"&amp;$A$2,RESULTMED!$1:$1048576,$A15,0)*100,"-")</f>
        <v>16.714982217785714</v>
      </c>
      <c r="M15" s="11">
        <f>IFERROR(VLOOKUP(M$6&amp;$A$1&amp;"_"&amp;$A$2,RESULTMED!$1:$1048576,$A15,0)*100,"-")</f>
        <v>17.205075677577923</v>
      </c>
      <c r="N15" s="11">
        <f>IFERROR(VLOOKUP(N$6&amp;$A$1&amp;"_"&amp;$A$2,RESULTMED!$1:$1048576,$A15,0)*100,"-")</f>
        <v>16.9796502641633</v>
      </c>
      <c r="O15" s="11">
        <f>IFERROR(VLOOKUP(O$6&amp;$A$1&amp;"_"&amp;$A$2,RESULTMED!$1:$1048576,$A15,0)*100,"-")</f>
        <v>16.32689400008055</v>
      </c>
      <c r="P15" s="11">
        <f>IFERROR(VLOOKUP(P$6&amp;$A$1&amp;"_"&amp;$A$2,RESULTMED!$1:$1048576,$A15,0)*100,"-")</f>
        <v>16.433280013011775</v>
      </c>
    </row>
    <row r="16" spans="1:16" ht="28.5" customHeight="1" x14ac:dyDescent="0.2">
      <c r="A16" s="9">
        <v>12</v>
      </c>
      <c r="D16" s="15" t="s">
        <v>46</v>
      </c>
      <c r="E16" s="11">
        <f>IFERROR(VLOOKUP(E$6&amp;$A$1&amp;"_"&amp;$A$2,RESULTMED!$1:$1048576,$A16,0)*100,"-")</f>
        <v>8.7203782023589795</v>
      </c>
      <c r="F16" s="11">
        <f>IFERROR(VLOOKUP(F$6&amp;$A$1&amp;"_"&amp;$A$2,RESULTMED!$1:$1048576,$A16,0)*100,"-")</f>
        <v>8.3374764802430459</v>
      </c>
      <c r="G16" s="11">
        <f>IFERROR(VLOOKUP(G$6&amp;$A$1&amp;"_"&amp;$A$2,RESULTMED!$1:$1048576,$A16,0)*100,"-")</f>
        <v>8.2454933730714401</v>
      </c>
      <c r="H16" s="11">
        <f>IFERROR(VLOOKUP(H$6&amp;$A$1&amp;"_"&amp;$A$2,RESULTMED!$1:$1048576,$A16,0)*100,"-")</f>
        <v>8.1398423519004783</v>
      </c>
      <c r="I16" s="11">
        <f>IFERROR(VLOOKUP(I$6&amp;$A$1&amp;"_"&amp;$A$2,RESULTMED!$1:$1048576,$A16,0)*100,"-")</f>
        <v>8.430128226273002</v>
      </c>
      <c r="J16" s="11">
        <f>IFERROR(VLOOKUP(J$6&amp;$A$1&amp;"_"&amp;$A$2,RESULTMED!$1:$1048576,$A16,0)*100,"-")</f>
        <v>8.7494769992380395</v>
      </c>
      <c r="K16" s="11">
        <f>IFERROR(VLOOKUP(K$6&amp;$A$1&amp;"_"&amp;$A$2,RESULTMED!$1:$1048576,$A16,0)*100,"-")</f>
        <v>8.3766205854738267</v>
      </c>
      <c r="L16" s="11">
        <f>IFERROR(VLOOKUP(L$6&amp;$A$1&amp;"_"&amp;$A$2,RESULTMED!$1:$1048576,$A16,0)*100,"-")</f>
        <v>8.6814584046796739</v>
      </c>
      <c r="M16" s="11">
        <f>IFERROR(VLOOKUP(M$6&amp;$A$1&amp;"_"&amp;$A$2,RESULTMED!$1:$1048576,$A16,0)*100,"-")</f>
        <v>8.7931402816501727</v>
      </c>
      <c r="N16" s="11">
        <f>IFERROR(VLOOKUP(N$6&amp;$A$1&amp;"_"&amp;$A$2,RESULTMED!$1:$1048576,$A16,0)*100,"-")</f>
        <v>9.2184954223741276</v>
      </c>
      <c r="O16" s="11">
        <f>IFERROR(VLOOKUP(O$6&amp;$A$1&amp;"_"&amp;$A$2,RESULTMED!$1:$1048576,$A16,0)*100,"-")</f>
        <v>9.9110413167309357</v>
      </c>
      <c r="P16" s="11">
        <f>IFERROR(VLOOKUP(P$6&amp;$A$1&amp;"_"&amp;$A$2,RESULTMED!$1:$1048576,$A16,0)*100,"-")</f>
        <v>9.3590231232938201</v>
      </c>
    </row>
    <row r="17" spans="1:16" ht="40.5" customHeight="1" x14ac:dyDescent="0.2">
      <c r="A17" s="9">
        <v>13</v>
      </c>
      <c r="D17" s="15" t="s">
        <v>47</v>
      </c>
      <c r="E17" s="11">
        <f>IFERROR(VLOOKUP(E$6&amp;$A$1&amp;"_"&amp;$A$2,RESULTMED!$1:$1048576,$A17,0)*100,"-")</f>
        <v>19.698304389689842</v>
      </c>
      <c r="F17" s="11">
        <f>IFERROR(VLOOKUP(F$6&amp;$A$1&amp;"_"&amp;$A$2,RESULTMED!$1:$1048576,$A17,0)*100,"-")</f>
        <v>18.838456553397734</v>
      </c>
      <c r="G17" s="11">
        <f>IFERROR(VLOOKUP(G$6&amp;$A$1&amp;"_"&amp;$A$2,RESULTMED!$1:$1048576,$A17,0)*100,"-")</f>
        <v>19.050823077393471</v>
      </c>
      <c r="H17" s="11">
        <f>IFERROR(VLOOKUP(H$6&amp;$A$1&amp;"_"&amp;$A$2,RESULTMED!$1:$1048576,$A17,0)*100,"-")</f>
        <v>19.389293663752699</v>
      </c>
      <c r="I17" s="11">
        <f>IFERROR(VLOOKUP(I$6&amp;$A$1&amp;"_"&amp;$A$2,RESULTMED!$1:$1048576,$A17,0)*100,"-")</f>
        <v>18.584489090385603</v>
      </c>
      <c r="J17" s="11">
        <f>IFERROR(VLOOKUP(J$6&amp;$A$1&amp;"_"&amp;$A$2,RESULTMED!$1:$1048576,$A17,0)*100,"-")</f>
        <v>18.348729090312506</v>
      </c>
      <c r="K17" s="11">
        <f>IFERROR(VLOOKUP(K$6&amp;$A$1&amp;"_"&amp;$A$2,RESULTMED!$1:$1048576,$A17,0)*100,"-")</f>
        <v>18.226975802169825</v>
      </c>
      <c r="L17" s="11">
        <f>IFERROR(VLOOKUP(L$6&amp;$A$1&amp;"_"&amp;$A$2,RESULTMED!$1:$1048576,$A17,0)*100,"-")</f>
        <v>18.652799494410885</v>
      </c>
      <c r="M17" s="11">
        <f>IFERROR(VLOOKUP(M$6&amp;$A$1&amp;"_"&amp;$A$2,RESULTMED!$1:$1048576,$A17,0)*100,"-")</f>
        <v>18.177403679037297</v>
      </c>
      <c r="N17" s="11">
        <f>IFERROR(VLOOKUP(N$6&amp;$A$1&amp;"_"&amp;$A$2,RESULTMED!$1:$1048576,$A17,0)*100,"-")</f>
        <v>18.254351002509733</v>
      </c>
      <c r="O17" s="11">
        <f>IFERROR(VLOOKUP(O$6&amp;$A$1&amp;"_"&amp;$A$2,RESULTMED!$1:$1048576,$A17,0)*100,"-")</f>
        <v>18.569694361333404</v>
      </c>
      <c r="P17" s="11">
        <f>IFERROR(VLOOKUP(P$6&amp;$A$1&amp;"_"&amp;$A$2,RESULTMED!$1:$1048576,$A17,0)*100,"-")</f>
        <v>18.427354129395049</v>
      </c>
    </row>
    <row r="18" spans="1:16" ht="40.5" customHeight="1" x14ac:dyDescent="0.2">
      <c r="A18" s="9">
        <v>14</v>
      </c>
      <c r="D18" s="15" t="s">
        <v>48</v>
      </c>
      <c r="E18" s="11">
        <f>IFERROR(VLOOKUP(E$6&amp;$A$1&amp;"_"&amp;$A$2,RESULTMED!$1:$1048576,$A18,0)*100,"-")</f>
        <v>11.723161946227039</v>
      </c>
      <c r="F18" s="11">
        <f>IFERROR(VLOOKUP(F$6&amp;$A$1&amp;"_"&amp;$A$2,RESULTMED!$1:$1048576,$A18,0)*100,"-")</f>
        <v>12.262519482496673</v>
      </c>
      <c r="G18" s="11">
        <f>IFERROR(VLOOKUP(G$6&amp;$A$1&amp;"_"&amp;$A$2,RESULTMED!$1:$1048576,$A18,0)*100,"-")</f>
        <v>12.11114307202967</v>
      </c>
      <c r="H18" s="11">
        <f>IFERROR(VLOOKUP(H$6&amp;$A$1&amp;"_"&amp;$A$2,RESULTMED!$1:$1048576,$A18,0)*100,"-")</f>
        <v>12.414201096719472</v>
      </c>
      <c r="I18" s="11">
        <f>IFERROR(VLOOKUP(I$6&amp;$A$1&amp;"_"&amp;$A$2,RESULTMED!$1:$1048576,$A18,0)*100,"-")</f>
        <v>12.55322179835218</v>
      </c>
      <c r="J18" s="11">
        <f>IFERROR(VLOOKUP(J$6&amp;$A$1&amp;"_"&amp;$A$2,RESULTMED!$1:$1048576,$A18,0)*100,"-")</f>
        <v>12.989197519193791</v>
      </c>
      <c r="K18" s="11">
        <f>IFERROR(VLOOKUP(K$6&amp;$A$1&amp;"_"&amp;$A$2,RESULTMED!$1:$1048576,$A18,0)*100,"-")</f>
        <v>13.482211953606901</v>
      </c>
      <c r="L18" s="11">
        <f>IFERROR(VLOOKUP(L$6&amp;$A$1&amp;"_"&amp;$A$2,RESULTMED!$1:$1048576,$A18,0)*100,"-")</f>
        <v>13.84221188308096</v>
      </c>
      <c r="M18" s="11">
        <f>IFERROR(VLOOKUP(M$6&amp;$A$1&amp;"_"&amp;$A$2,RESULTMED!$1:$1048576,$A18,0)*100,"-")</f>
        <v>13.813107294740337</v>
      </c>
      <c r="N18" s="11">
        <f>IFERROR(VLOOKUP(N$6&amp;$A$1&amp;"_"&amp;$A$2,RESULTMED!$1:$1048576,$A18,0)*100,"-")</f>
        <v>14.490367169711703</v>
      </c>
      <c r="O18" s="11">
        <f>IFERROR(VLOOKUP(O$6&amp;$A$1&amp;"_"&amp;$A$2,RESULTMED!$1:$1048576,$A18,0)*100,"-")</f>
        <v>14.527095028195466</v>
      </c>
      <c r="P18" s="11">
        <f>IFERROR(VLOOKUP(P$6&amp;$A$1&amp;"_"&amp;$A$2,RESULTMED!$1:$1048576,$A18,0)*100,"-")</f>
        <v>14.753422325805291</v>
      </c>
    </row>
    <row r="19" spans="1:16" ht="40.5" customHeight="1" x14ac:dyDescent="0.2">
      <c r="A19" s="9">
        <v>15</v>
      </c>
      <c r="D19" s="15" t="s">
        <v>49</v>
      </c>
      <c r="E19" s="11">
        <f>IFERROR(VLOOKUP(E$6&amp;$A$1&amp;"_"&amp;$A$2,RESULTMED!$1:$1048576,$A19,0)*100,"-")</f>
        <v>16.052347773517877</v>
      </c>
      <c r="F19" s="11">
        <f>IFERROR(VLOOKUP(F$6&amp;$A$1&amp;"_"&amp;$A$2,RESULTMED!$1:$1048576,$A19,0)*100,"-")</f>
        <v>15.926045892338681</v>
      </c>
      <c r="G19" s="11">
        <f>IFERROR(VLOOKUP(G$6&amp;$A$1&amp;"_"&amp;$A$2,RESULTMED!$1:$1048576,$A19,0)*100,"-")</f>
        <v>15.95044807927604</v>
      </c>
      <c r="H19" s="11">
        <f>IFERROR(VLOOKUP(H$6&amp;$A$1&amp;"_"&amp;$A$2,RESULTMED!$1:$1048576,$A19,0)*100,"-")</f>
        <v>15.881090454710181</v>
      </c>
      <c r="I19" s="11">
        <f>IFERROR(VLOOKUP(I$6&amp;$A$1&amp;"_"&amp;$A$2,RESULTMED!$1:$1048576,$A19,0)*100,"-")</f>
        <v>16.367911274055629</v>
      </c>
      <c r="J19" s="11">
        <f>IFERROR(VLOOKUP(J$6&amp;$A$1&amp;"_"&amp;$A$2,RESULTMED!$1:$1048576,$A19,0)*100,"-")</f>
        <v>16.406501673267471</v>
      </c>
      <c r="K19" s="11">
        <f>IFERROR(VLOOKUP(K$6&amp;$A$1&amp;"_"&amp;$A$2,RESULTMED!$1:$1048576,$A19,0)*100,"-")</f>
        <v>16.579290946144102</v>
      </c>
      <c r="L19" s="11">
        <f>IFERROR(VLOOKUP(L$6&amp;$A$1&amp;"_"&amp;$A$2,RESULTMED!$1:$1048576,$A19,0)*100,"-")</f>
        <v>16.922536053323391</v>
      </c>
      <c r="M19" s="11">
        <f>IFERROR(VLOOKUP(M$6&amp;$A$1&amp;"_"&amp;$A$2,RESULTMED!$1:$1048576,$A19,0)*100,"-")</f>
        <v>16.811205236385955</v>
      </c>
      <c r="N19" s="11">
        <f>IFERROR(VLOOKUP(N$6&amp;$A$1&amp;"_"&amp;$A$2,RESULTMED!$1:$1048576,$A19,0)*100,"-")</f>
        <v>16.733804657531646</v>
      </c>
      <c r="O19" s="11">
        <f>IFERROR(VLOOKUP(O$6&amp;$A$1&amp;"_"&amp;$A$2,RESULTMED!$1:$1048576,$A19,0)*100,"-")</f>
        <v>17.06145845014964</v>
      </c>
      <c r="P19" s="11">
        <f>IFERROR(VLOOKUP(P$6&amp;$A$1&amp;"_"&amp;$A$2,RESULTMED!$1:$1048576,$A19,0)*100,"-")</f>
        <v>17.265183742944014</v>
      </c>
    </row>
    <row r="20" spans="1:16" ht="28.5" customHeight="1" x14ac:dyDescent="0.2">
      <c r="A20" s="9">
        <v>16</v>
      </c>
      <c r="D20" s="15" t="s">
        <v>50</v>
      </c>
      <c r="E20" s="11">
        <f>IFERROR(VLOOKUP(E$6&amp;$A$1&amp;"_"&amp;$A$2,RESULTMED!$1:$1048576,$A20,0)*100,"-")</f>
        <v>9.8973118590284077</v>
      </c>
      <c r="F20" s="11">
        <f>IFERROR(VLOOKUP(F$6&amp;$A$1&amp;"_"&amp;$A$2,RESULTMED!$1:$1048576,$A20,0)*100,"-")</f>
        <v>9.8886154116733547</v>
      </c>
      <c r="G20" s="11">
        <f>IFERROR(VLOOKUP(G$6&amp;$A$1&amp;"_"&amp;$A$2,RESULTMED!$1:$1048576,$A20,0)*100,"-")</f>
        <v>9.4866931292145651</v>
      </c>
      <c r="H20" s="11">
        <f>IFERROR(VLOOKUP(H$6&amp;$A$1&amp;"_"&amp;$A$2,RESULTMED!$1:$1048576,$A20,0)*100,"-")</f>
        <v>9.6745601858284473</v>
      </c>
      <c r="I20" s="11">
        <f>IFERROR(VLOOKUP(I$6&amp;$A$1&amp;"_"&amp;$A$2,RESULTMED!$1:$1048576,$A20,0)*100,"-")</f>
        <v>9.1100065498265081</v>
      </c>
      <c r="J20" s="11">
        <f>IFERROR(VLOOKUP(J$6&amp;$A$1&amp;"_"&amp;$A$2,RESULTMED!$1:$1048576,$A20,0)*100,"-")</f>
        <v>9.0341310669251627</v>
      </c>
      <c r="K20" s="11">
        <f>IFERROR(VLOOKUP(K$6&amp;$A$1&amp;"_"&amp;$A$2,RESULTMED!$1:$1048576,$A20,0)*100,"-")</f>
        <v>8.5884609512216574</v>
      </c>
      <c r="L20" s="11">
        <f>IFERROR(VLOOKUP(L$6&amp;$A$1&amp;"_"&amp;$A$2,RESULTMED!$1:$1048576,$A20,0)*100,"-")</f>
        <v>8.2747704104371138</v>
      </c>
      <c r="M20" s="11">
        <f>IFERROR(VLOOKUP(M$6&amp;$A$1&amp;"_"&amp;$A$2,RESULTMED!$1:$1048576,$A20,0)*100,"-")</f>
        <v>8.0716019078151984</v>
      </c>
      <c r="N20" s="11">
        <f>IFERROR(VLOOKUP(N$6&amp;$A$1&amp;"_"&amp;$A$2,RESULTMED!$1:$1048576,$A20,0)*100,"-")</f>
        <v>7.2983672192147448</v>
      </c>
      <c r="O20" s="11">
        <f>IFERROR(VLOOKUP(O$6&amp;$A$1&amp;"_"&amp;$A$2,RESULTMED!$1:$1048576,$A20,0)*100,"-")</f>
        <v>6.6873994298868702</v>
      </c>
      <c r="P20" s="11">
        <f>IFERROR(VLOOKUP(P$6&amp;$A$1&amp;"_"&amp;$A$2,RESULTMED!$1:$1048576,$A20,0)*100,"-")</f>
        <v>6.2719275138541004</v>
      </c>
    </row>
    <row r="21" spans="1:16" ht="28.5" customHeight="1" x14ac:dyDescent="0.2">
      <c r="A21" s="9">
        <v>17</v>
      </c>
      <c r="D21" s="15" t="s">
        <v>51</v>
      </c>
      <c r="E21" s="11">
        <f>IFERROR(VLOOKUP(E$6&amp;$A$1&amp;"_"&amp;$A$2,RESULTMED!$1:$1048576,$A21,0)*100,"-")</f>
        <v>15.648339791149358</v>
      </c>
      <c r="F21" s="11">
        <f>IFERROR(VLOOKUP(F$6&amp;$A$1&amp;"_"&amp;$A$2,RESULTMED!$1:$1048576,$A21,0)*100,"-")</f>
        <v>15.992347721463428</v>
      </c>
      <c r="G21" s="11">
        <f>IFERROR(VLOOKUP(G$6&amp;$A$1&amp;"_"&amp;$A$2,RESULTMED!$1:$1048576,$A21,0)*100,"-")</f>
        <v>16.4437920075748</v>
      </c>
      <c r="H21" s="11">
        <f>IFERROR(VLOOKUP(H$6&amp;$A$1&amp;"_"&amp;$A$2,RESULTMED!$1:$1048576,$A21,0)*100,"-")</f>
        <v>16.066474183145633</v>
      </c>
      <c r="I21" s="11">
        <f>IFERROR(VLOOKUP(I$6&amp;$A$1&amp;"_"&amp;$A$2,RESULTMED!$1:$1048576,$A21,0)*100,"-")</f>
        <v>16.692672099413581</v>
      </c>
      <c r="J21" s="11">
        <f>IFERROR(VLOOKUP(J$6&amp;$A$1&amp;"_"&amp;$A$2,RESULTMED!$1:$1048576,$A21,0)*100,"-")</f>
        <v>16.243052406228642</v>
      </c>
      <c r="K21" s="11">
        <f>IFERROR(VLOOKUP(K$6&amp;$A$1&amp;"_"&amp;$A$2,RESULTMED!$1:$1048576,$A21,0)*100,"-")</f>
        <v>16.457203135877187</v>
      </c>
      <c r="L21" s="11">
        <f>IFERROR(VLOOKUP(L$6&amp;$A$1&amp;"_"&amp;$A$2,RESULTMED!$1:$1048576,$A21,0)*100,"-")</f>
        <v>16.267273465253801</v>
      </c>
      <c r="M21" s="11">
        <f>IFERROR(VLOOKUP(M$6&amp;$A$1&amp;"_"&amp;$A$2,RESULTMED!$1:$1048576,$A21,0)*100,"-")</f>
        <v>16.505082494855195</v>
      </c>
      <c r="N21" s="11">
        <f>IFERROR(VLOOKUP(N$6&amp;$A$1&amp;"_"&amp;$A$2,RESULTMED!$1:$1048576,$A21,0)*100,"-")</f>
        <v>16.409861207888355</v>
      </c>
      <c r="O21" s="11">
        <f>IFERROR(VLOOKUP(O$6&amp;$A$1&amp;"_"&amp;$A$2,RESULTMED!$1:$1048576,$A21,0)*100,"-")</f>
        <v>16.283757042890663</v>
      </c>
      <c r="P21" s="11">
        <f>IFERROR(VLOOKUP(P$6&amp;$A$1&amp;"_"&amp;$A$2,RESULTMED!$1:$1048576,$A21,0)*100,"-")</f>
        <v>16.986407385459977</v>
      </c>
    </row>
    <row r="22" spans="1:16" ht="28.5" customHeight="1" thickBot="1" x14ac:dyDescent="0.25">
      <c r="A22" s="9">
        <v>18</v>
      </c>
      <c r="C22" s="5"/>
      <c r="D22" s="5" t="s">
        <v>52</v>
      </c>
      <c r="E22" s="12">
        <f>IFERROR(VLOOKUP(E$6&amp;$A$1&amp;"_"&amp;$A$2,RESULTMED!$1:$1048576,$A22,0)*100,"-")</f>
        <v>0.61377881819196178</v>
      </c>
      <c r="F22" s="12">
        <f>IFERROR(VLOOKUP(F$6&amp;$A$1&amp;"_"&amp;$A$2,RESULTMED!$1:$1048576,$A22,0)*100,"-")</f>
        <v>1.0266882156365802</v>
      </c>
      <c r="G22" s="12">
        <f>IFERROR(VLOOKUP(G$6&amp;$A$1&amp;"_"&amp;$A$2,RESULTMED!$1:$1048576,$A22,0)*100,"-")</f>
        <v>0.977708935386294</v>
      </c>
      <c r="H22" s="12">
        <f>IFERROR(VLOOKUP(H$6&amp;$A$1&amp;"_"&amp;$A$2,RESULTMED!$1:$1048576,$A22,0)*100,"-")</f>
        <v>0.86013556069766151</v>
      </c>
      <c r="I22" s="12">
        <f>IFERROR(VLOOKUP(I$6&amp;$A$1&amp;"_"&amp;$A$2,RESULTMED!$1:$1048576,$A22,0)*100,"-")</f>
        <v>0.83208437412626346</v>
      </c>
      <c r="J22" s="12">
        <f>IFERROR(VLOOKUP(J$6&amp;$A$1&amp;"_"&amp;$A$2,RESULTMED!$1:$1048576,$A22,0)*100,"-")</f>
        <v>0.74059783934125301</v>
      </c>
      <c r="K22" s="12">
        <f>IFERROR(VLOOKUP(K$6&amp;$A$1&amp;"_"&amp;$A$2,RESULTMED!$1:$1048576,$A22,0)*100,"-")</f>
        <v>0.68355429481426189</v>
      </c>
      <c r="L22" s="12">
        <f>IFERROR(VLOOKUP(L$6&amp;$A$1&amp;"_"&amp;$A$2,RESULTMED!$1:$1048576,$A22,0)*100,"-")</f>
        <v>0.64396807103103748</v>
      </c>
      <c r="M22" s="12">
        <f>IFERROR(VLOOKUP(M$6&amp;$A$1&amp;"_"&amp;$A$2,RESULTMED!$1:$1048576,$A22,0)*100,"-")</f>
        <v>0.62338342794737833</v>
      </c>
      <c r="N22" s="12">
        <f>IFERROR(VLOOKUP(N$6&amp;$A$1&amp;"_"&amp;$A$2,RESULTMED!$1:$1048576,$A22,0)*100,"-")</f>
        <v>0.61510305660353914</v>
      </c>
      <c r="O22" s="12">
        <f>IFERROR(VLOOKUP(O$6&amp;$A$1&amp;"_"&amp;$A$2,RESULTMED!$1:$1048576,$A22,0)*100,"-")</f>
        <v>0.63266037073494752</v>
      </c>
      <c r="P22" s="12">
        <f>IFERROR(VLOOKUP(P$6&amp;$A$1&amp;"_"&amp;$A$2,RESULTMED!$1:$1048576,$A22,0)*100,"-")</f>
        <v>0.50340176623898869</v>
      </c>
    </row>
    <row r="23" spans="1:16" ht="13.5" thickTop="1" x14ac:dyDescent="0.2">
      <c r="C23" s="4" t="s">
        <v>21</v>
      </c>
      <c r="D23" s="4"/>
    </row>
    <row r="24" spans="1:16" x14ac:dyDescent="0.2">
      <c r="C24" s="4" t="s">
        <v>27</v>
      </c>
      <c r="D24" s="4"/>
    </row>
  </sheetData>
  <mergeCells count="1">
    <mergeCell ref="C4:P4"/>
  </mergeCells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2</vt:i4>
      </vt:variant>
    </vt:vector>
  </HeadingPairs>
  <TitlesOfParts>
    <vt:vector size="37" baseType="lpstr">
      <vt:lpstr>1. INDICADORES PME &gt;&gt;&gt;&gt;</vt:lpstr>
      <vt:lpstr>Tab1</vt:lpstr>
      <vt:lpstr>Tab2</vt:lpstr>
      <vt:lpstr>Tab3</vt:lpstr>
      <vt:lpstr>Tab4</vt:lpstr>
      <vt:lpstr>Tab5.1</vt:lpstr>
      <vt:lpstr>Tab5.2</vt:lpstr>
      <vt:lpstr>Tab5.3</vt:lpstr>
      <vt:lpstr>Tab5.4</vt:lpstr>
      <vt:lpstr>Tab5.5</vt:lpstr>
      <vt:lpstr>Tab5.6</vt:lpstr>
      <vt:lpstr>Tab5.7</vt:lpstr>
      <vt:lpstr>Tab6.1</vt:lpstr>
      <vt:lpstr>Tab6.2</vt:lpstr>
      <vt:lpstr>Tab6.3</vt:lpstr>
      <vt:lpstr>Tab6.4</vt:lpstr>
      <vt:lpstr>Tab6.5</vt:lpstr>
      <vt:lpstr>Tab6.6</vt:lpstr>
      <vt:lpstr>Tab6.7</vt:lpstr>
      <vt:lpstr>INDICADORES MEI &gt;&gt;&gt;&gt;</vt:lpstr>
      <vt:lpstr>MEI.1</vt:lpstr>
      <vt:lpstr>MEI.2</vt:lpstr>
      <vt:lpstr>MEI.3</vt:lpstr>
      <vt:lpstr>MEI.4</vt:lpstr>
      <vt:lpstr>MEI.5</vt:lpstr>
      <vt:lpstr>MEI.6</vt:lpstr>
      <vt:lpstr>Saídas &gt;&gt;&gt;&gt;</vt:lpstr>
      <vt:lpstr>Plan11</vt:lpstr>
      <vt:lpstr>Plan8</vt:lpstr>
      <vt:lpstr>Plan6</vt:lpstr>
      <vt:lpstr>Plan4</vt:lpstr>
      <vt:lpstr>Sheet1</vt:lpstr>
      <vt:lpstr>Plan3</vt:lpstr>
      <vt:lpstr>RESULTMED</vt:lpstr>
      <vt:lpstr>BASICA</vt:lpstr>
      <vt:lpstr>BASICA</vt:lpstr>
      <vt:lpstr>RESULTMED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Franco</dc:creator>
  <cp:lastModifiedBy>Samuel Franco</cp:lastModifiedBy>
  <dcterms:created xsi:type="dcterms:W3CDTF">2013-07-17T23:07:48Z</dcterms:created>
  <dcterms:modified xsi:type="dcterms:W3CDTF">2013-09-19T16:36:21Z</dcterms:modified>
</cp:coreProperties>
</file>